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4520" windowHeight="8895" tabRatio="838" activeTab="2"/>
  </bookViews>
  <sheets>
    <sheet name="Титульный " sheetId="1" r:id="rId1"/>
    <sheet name="ХВС цены ( питьевая)" sheetId="2" r:id="rId2"/>
    <sheet name="ХВС  характер." sheetId="3" r:id="rId3"/>
    <sheet name="ХВС  инвестиц" sheetId="4" r:id="rId4"/>
    <sheet name="ХВС доступ" sheetId="5" r:id="rId5"/>
    <sheet name="ХВС  показатели" sheetId="6" r:id="rId6"/>
    <sheet name="Проверка" sheetId="7" r:id="rId7"/>
    <sheet name="REESTR_ORG" sheetId="8" state="hidden" r:id="rId8"/>
    <sheet name="REESTR_TEMP" sheetId="9" state="veryHidden" r:id="rId9"/>
    <sheet name="REESTR" sheetId="10" state="hidden" r:id="rId10"/>
    <sheet name="TEHSHEET" sheetId="11" state="veryHidden" r:id="rId11"/>
    <sheet name="tech" sheetId="12" state="veryHidden" r:id="rId12"/>
  </sheets>
  <externalReferences>
    <externalReference r:id="rId15"/>
    <externalReference r:id="rId16"/>
    <externalReference r:id="rId17"/>
  </externalReferences>
  <definedNames>
    <definedName name="activity">#REF!</definedName>
    <definedName name="activity_zag">#REF!</definedName>
    <definedName name="ADD_EFFECTIVENESS_RANGE">'tech'!$3:$3</definedName>
    <definedName name="EFF_ADD">#REF!</definedName>
    <definedName name="fil" localSheetId="8">'[2]Титульный'!$F$15</definedName>
    <definedName name="fil">#REF!</definedName>
    <definedName name="fil_flag">#REF!</definedName>
    <definedName name="fyfgh">'[3]REESTR'!$B$153</definedName>
    <definedName name="god" localSheetId="8">'[2]Титульный'!$F$9</definedName>
    <definedName name="god">#REF!</definedName>
    <definedName name="inn" localSheetId="8">'[2]Титульный'!$F$17</definedName>
    <definedName name="inn">#REF!</definedName>
    <definedName name="inn_zag">#REF!</definedName>
    <definedName name="iui">'Титульный '!$F$15</definedName>
    <definedName name="kind_of_activity" localSheetId="8">'[2]TEHSHEET'!$B$19:$B$25</definedName>
    <definedName name="kind_of_activity">'TEHSHEET'!$B$19:$B$23</definedName>
    <definedName name="kpp" localSheetId="8">'[2]Титульный'!$F$18</definedName>
    <definedName name="kpp">#REF!</definedName>
    <definedName name="kpp_zag">#REF!</definedName>
    <definedName name="LIST_ORG_VO">'REESTR_ORG'!$A$2:$H$104</definedName>
    <definedName name="logical" localSheetId="8">'[2]TEHSHEET'!$B$3:$B$4</definedName>
    <definedName name="logical">'TEHSHEET'!$B$3:$B$4</definedName>
    <definedName name="mo" localSheetId="8">'[2]Титульный'!$G$23</definedName>
    <definedName name="mo">#REF!</definedName>
    <definedName name="MO_LIST_10">'REESTR'!$B$17</definedName>
    <definedName name="MO_LIST_11">'REESTR'!$B$18</definedName>
    <definedName name="MO_LIST_12">'REESTR'!$B$19</definedName>
    <definedName name="MO_LIST_13">'REESTR'!$B$20</definedName>
    <definedName name="MO_LIST_14">'REESTR'!$B$21</definedName>
    <definedName name="MO_LIST_15">'REESTR'!$B$22</definedName>
    <definedName name="MO_LIST_16">'REESTR'!$B$23</definedName>
    <definedName name="MO_LIST_17">'REESTR'!$B$24</definedName>
    <definedName name="MO_LIST_18">'REESTR'!$B$25</definedName>
    <definedName name="MO_LIST_19">'REESTR'!$B$26:$B$27</definedName>
    <definedName name="MO_LIST_2">'REESTR'!$B$2:$B$7</definedName>
    <definedName name="MO_LIST_20">'REESTR'!$B$28:$B$35</definedName>
    <definedName name="MO_LIST_21">'REESTR'!$B$36:$B$41</definedName>
    <definedName name="MO_LIST_22">'REESTR'!$B$42:$B$50</definedName>
    <definedName name="MO_LIST_23">'REESTR'!$B$51:$B$61</definedName>
    <definedName name="MO_LIST_24">'REESTR'!$B$62:$B$70</definedName>
    <definedName name="MO_LIST_25">'REESTR'!$B$71</definedName>
    <definedName name="MO_LIST_26">'REESTR'!$B$72:$B$82</definedName>
    <definedName name="MO_LIST_27">'REESTR'!$B$83:$B$87</definedName>
    <definedName name="MO_LIST_28">'REESTR'!$B$88:$B$89</definedName>
    <definedName name="MO_LIST_29">'REESTR'!$B$90:$B$91</definedName>
    <definedName name="MO_LIST_3">'REESTR'!$B$8:$B$9</definedName>
    <definedName name="MO_LIST_30">'REESTR'!$B$92</definedName>
    <definedName name="MO_LIST_31">'REESTR'!$B$93:$B$101</definedName>
    <definedName name="MO_LIST_32">'REESTR'!$B$102:$B$103</definedName>
    <definedName name="MO_LIST_33">'REESTR'!$B$104</definedName>
    <definedName name="MO_LIST_34">'REESTR'!$B$105:$B$106</definedName>
    <definedName name="MO_LIST_35">'REESTR'!$B$107:$B$114</definedName>
    <definedName name="MO_LIST_36">'REESTR'!$B$115:$B$121</definedName>
    <definedName name="MO_LIST_37">'REESTR'!$B$122:$B$134</definedName>
    <definedName name="MO_LIST_38">'REESTR'!$B$135</definedName>
    <definedName name="MO_LIST_39">'REESTR'!$B$136</definedName>
    <definedName name="MO_LIST_4">'REESTR'!$B$10:$B$11</definedName>
    <definedName name="MO_LIST_40">'REESTR'!$B$137:$B$148</definedName>
    <definedName name="MO_LIST_41">'REESTR'!$B$149:$B$160</definedName>
    <definedName name="MO_LIST_42">'REESTR'!$B$161</definedName>
    <definedName name="MO_LIST_43">'REESTR'!$B$162:$B$170</definedName>
    <definedName name="MO_LIST_44">'REESTR'!$B$171:$B$181</definedName>
    <definedName name="MO_LIST_45">'REESTR'!$B$182:$B$192</definedName>
    <definedName name="MO_LIST_46">'REESTR'!$B$193:$B$200</definedName>
    <definedName name="MO_LIST_47">'REESTR'!$B$201</definedName>
    <definedName name="MO_LIST_48">'REESTR'!$B$202:$B$210</definedName>
    <definedName name="MO_LIST_49">'REESTR'!$B$211:$B$219</definedName>
    <definedName name="MO_LIST_5">'REESTR'!$B$12</definedName>
    <definedName name="MO_LIST_50">'REESTR'!$B$220:$B$226</definedName>
    <definedName name="MO_LIST_6">'REESTR'!$B$13</definedName>
    <definedName name="MO_LIST_7">'REESTR'!$B$14</definedName>
    <definedName name="MO_LIST_8">'REESTR'!$B$15</definedName>
    <definedName name="MO_LIST_9">'REESTR'!$B$16</definedName>
    <definedName name="mo_zag">#REF!</definedName>
    <definedName name="mr">#REF!</definedName>
    <definedName name="MR_ADD">#REF!</definedName>
    <definedName name="MR_LIST">'REESTR'!$D$2:$D$50</definedName>
    <definedName name="mr_zag">#REF!</definedName>
    <definedName name="oktmo" localSheetId="8">'[2]Титульный'!$G$24</definedName>
    <definedName name="oktmo">#REF!</definedName>
    <definedName name="org" localSheetId="8">'[2]Титульный'!$F$13</definedName>
    <definedName name="org">#REF!</definedName>
    <definedName name="org_zag">#REF!</definedName>
    <definedName name="p1_rst_1">'[1]Лист2'!$A$1</definedName>
    <definedName name="prd2">#REF!</definedName>
    <definedName name="prd2_range">'TEHSHEET'!$F$3:$F$6</definedName>
    <definedName name="REGION">'TEHSHEET'!$A$1:$A$84</definedName>
    <definedName name="region_name" localSheetId="8">'[2]Титульный'!$E$7</definedName>
    <definedName name="region_name">#REF!</definedName>
    <definedName name="SCOPE_16_PRT" localSheetId="8">P1_SCOPE_16_PRT,P2_SCOPE_16_PRT</definedName>
    <definedName name="SCOPE_16_PRT">P1_SCOPE_16_PRT,P2_SCOPE_16_PRT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8">P1_T2_DiapProt,P2_T2_DiapProt</definedName>
    <definedName name="T2_DiapProt">P1_T2_DiapProt,P2_T2_DiapProt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8">'[2]Инструкция'!$P$2</definedName>
    <definedName name="version">#REF!</definedName>
    <definedName name="year_range" localSheetId="8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<sst xmlns="http://schemas.openxmlformats.org/spreadsheetml/2006/main" count="2240" uniqueCount="1204">
  <si>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</si>
  <si>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</si>
  <si>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</si>
  <si>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</si>
  <si>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</si>
  <si>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</si>
  <si>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</si>
  <si>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</si>
  <si>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</si>
  <si>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</si>
  <si>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</si>
  <si>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</si>
  <si>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</si>
  <si>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</si>
  <si>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</si>
  <si>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</si>
  <si>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</si>
  <si>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</si>
  <si>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</si>
  <si>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</si>
  <si>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</si>
  <si>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</si>
  <si>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</si>
  <si>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</si>
  <si>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</si>
  <si>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</si>
  <si>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</si>
  <si>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</si>
  <si>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</si>
  <si>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</si>
  <si>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</si>
  <si>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</si>
  <si>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</si>
  <si>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</si>
  <si>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</si>
  <si>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</si>
  <si>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</si>
  <si>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</si>
  <si>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</si>
  <si>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</si>
  <si>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</si>
  <si>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</si>
  <si>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</si>
  <si>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</si>
  <si>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</si>
  <si>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</si>
  <si>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</si>
  <si>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</si>
  <si>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</si>
  <si>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</si>
  <si>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</si>
  <si>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</si>
  <si>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</si>
  <si>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</si>
  <si>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</si>
  <si>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</si>
  <si>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</si>
  <si>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</si>
  <si>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</si>
  <si>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</si>
  <si>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</si>
  <si>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</si>
  <si>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</si>
  <si>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</si>
  <si>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</si>
  <si>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</si>
  <si>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</si>
  <si>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</si>
  <si>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</si>
  <si>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</si>
  <si>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</si>
  <si>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</si>
  <si>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</si>
  <si>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</si>
  <si>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</si>
  <si>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</si>
  <si>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</si>
  <si>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</si>
  <si>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</si>
  <si>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</si>
  <si>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</si>
  <si>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</si>
  <si>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</si>
  <si>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</si>
  <si>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</si>
  <si>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</si>
  <si>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</si>
  <si>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</si>
  <si>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</si>
  <si>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</si>
  <si>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</si>
  <si>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</si>
  <si>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</si>
  <si>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</si>
  <si>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</si>
  <si>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</si>
  <si>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</si>
  <si>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</si>
  <si>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</si>
  <si>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</si>
  <si>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</si>
  <si>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</si>
  <si>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</si>
  <si>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</si>
  <si>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</si>
  <si>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</si>
  <si>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</si>
  <si>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</si>
  <si>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</si>
  <si>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</si>
  <si>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</si>
  <si>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</si>
  <si>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</si>
  <si>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</si>
  <si>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</si>
  <si>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</si>
  <si>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</si>
  <si>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</si>
  <si>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</si>
  <si>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</si>
  <si>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</si>
  <si>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</si>
  <si>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</si>
  <si>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</si>
  <si>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</si>
  <si>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</si>
  <si>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</si>
  <si>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</si>
  <si>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Не указано значение!</t>
  </si>
  <si>
    <t>Ошибка</t>
  </si>
  <si>
    <t>Титульный!F11</t>
  </si>
  <si>
    <t>Титульный!H11</t>
  </si>
  <si>
    <t>Титульный!F13</t>
  </si>
  <si>
    <t>Титульный!F17</t>
  </si>
  <si>
    <t>Титульный!F18</t>
  </si>
  <si>
    <t>Титульный!F20</t>
  </si>
  <si>
    <t>Титульный!G22</t>
  </si>
  <si>
    <t>Титульный!G23</t>
  </si>
  <si>
    <t>Титульный!G24</t>
  </si>
  <si>
    <t>ОАО "Находкинский морской торговый порт"</t>
  </si>
  <si>
    <t>2508001449</t>
  </si>
  <si>
    <t>ООО "Инфраструктура"</t>
  </si>
  <si>
    <t>2536035577</t>
  </si>
  <si>
    <t>250802002</t>
  </si>
  <si>
    <t>ООО "РН-Находканефтепродукт"</t>
  </si>
  <si>
    <t>2508070844</t>
  </si>
  <si>
    <t>2522010269</t>
  </si>
  <si>
    <t>Пограничная КЭЧ</t>
  </si>
  <si>
    <t>Барабашская КЭЧ</t>
  </si>
  <si>
    <t>Даубихинская КЭЧ</t>
  </si>
  <si>
    <t>ООО "Водная генерирующая компания"</t>
  </si>
  <si>
    <t>2512303386</t>
  </si>
  <si>
    <t>ОАО Спасcкцемент</t>
  </si>
  <si>
    <t>г. Хабаровск</t>
  </si>
  <si>
    <t>------</t>
  </si>
  <si>
    <t>05711000</t>
  </si>
  <si>
    <t>город Находка</t>
  </si>
  <si>
    <t>--05714000</t>
  </si>
  <si>
    <t>--05610000</t>
  </si>
  <si>
    <t>--05612000</t>
  </si>
  <si>
    <t>5617407</t>
  </si>
  <si>
    <t>--05620000</t>
  </si>
  <si>
    <t>--05620419</t>
  </si>
  <si>
    <t>05714000</t>
  </si>
  <si>
    <t>--05626000</t>
  </si>
  <si>
    <t>--05626410</t>
  </si>
  <si>
    <t>5634151</t>
  </si>
  <si>
    <t>05640000</t>
  </si>
  <si>
    <t>--05648000</t>
  </si>
  <si>
    <t>--05650000</t>
  </si>
  <si>
    <t>поселок Ярославский</t>
  </si>
  <si>
    <t>05650156</t>
  </si>
  <si>
    <t>--05650425</t>
  </si>
  <si>
    <t>05653000</t>
  </si>
  <si>
    <t>--05653425</t>
  </si>
  <si>
    <t>3.1.1</t>
  </si>
  <si>
    <t>3.1.3</t>
  </si>
  <si>
    <t>3.1.2</t>
  </si>
  <si>
    <t>3.2.1</t>
  </si>
  <si>
    <t>3.2.2</t>
  </si>
  <si>
    <t>3.10.1</t>
  </si>
  <si>
    <t>8.2</t>
  </si>
  <si>
    <t>10.2</t>
  </si>
  <si>
    <t>46</t>
  </si>
  <si>
    <t>Новосысоевское сельское поселение</t>
  </si>
  <si>
    <t>Галенкинское сельское поселение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</si>
  <si>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</si>
  <si>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</si>
  <si>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</si>
  <si>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</si>
  <si>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</si>
  <si>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</si>
  <si>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</si>
  <si>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</si>
  <si>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</si>
  <si>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</si>
  <si>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</si>
  <si>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Значение</t>
  </si>
  <si>
    <t>Надеждинский муниципальный район</t>
  </si>
  <si>
    <t>5623000</t>
  </si>
  <si>
    <t>5626000</t>
  </si>
  <si>
    <t>5630000</t>
  </si>
  <si>
    <t>Пожарский муниципальный район</t>
  </si>
  <si>
    <t>5634000</t>
  </si>
  <si>
    <t>5600000</t>
  </si>
  <si>
    <t>3.5</t>
  </si>
  <si>
    <t>3.6</t>
  </si>
  <si>
    <t>3.7</t>
  </si>
  <si>
    <t>3.8</t>
  </si>
  <si>
    <t>3.9</t>
  </si>
  <si>
    <t>3.10</t>
  </si>
  <si>
    <t>3.11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</si>
  <si>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</si>
  <si>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</si>
  <si>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</si>
  <si>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</si>
  <si>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</si>
  <si>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</si>
  <si>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</si>
  <si>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</si>
  <si>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</si>
  <si>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</si>
  <si>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45</t>
  </si>
  <si>
    <t>Александровское сельское поселение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</si>
  <si>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</si>
  <si>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</si>
  <si>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</si>
  <si>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</si>
  <si>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</si>
  <si>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</si>
  <si>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</si>
  <si>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ОАО "Тернейлес"</t>
  </si>
  <si>
    <t>2528000813</t>
  </si>
  <si>
    <t>Показатели подлежащие раскрытию в сфере холодного водоснабжения</t>
  </si>
  <si>
    <t>50700000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</si>
  <si>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</si>
  <si>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</si>
  <si>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</si>
  <si>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</si>
  <si>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</si>
  <si>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</si>
  <si>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Арсеньевский городской округ</t>
  </si>
  <si>
    <t>05703000</t>
  </si>
  <si>
    <t>Город Владивосток</t>
  </si>
  <si>
    <t>5401000</t>
  </si>
  <si>
    <t>Дальнереченский городской округ</t>
  </si>
  <si>
    <t>05708000</t>
  </si>
  <si>
    <t>Дальнереченский муниципальный район</t>
  </si>
  <si>
    <t>5607000</t>
  </si>
  <si>
    <t>5612000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</si>
  <si>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</si>
  <si>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</si>
  <si>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</si>
  <si>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</si>
  <si>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</si>
  <si>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</si>
  <si>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</si>
  <si>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</si>
  <si>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</si>
  <si>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</si>
  <si>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</si>
  <si>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</si>
  <si>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</si>
  <si>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10.1</t>
  </si>
  <si>
    <t>16</t>
  </si>
  <si>
    <t>17</t>
  </si>
  <si>
    <t>17.1</t>
  </si>
  <si>
    <t>17.2</t>
  </si>
  <si>
    <t>18</t>
  </si>
  <si>
    <t>5632410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</si>
  <si>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</si>
  <si>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</si>
  <si>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</si>
  <si>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</si>
  <si>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</si>
  <si>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</si>
  <si>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</si>
  <si>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</si>
  <si>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3.3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</si>
  <si>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</si>
  <si>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</si>
  <si>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</si>
  <si>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</si>
  <si>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</si>
  <si>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</si>
  <si>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</si>
  <si>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</si>
  <si>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</si>
  <si>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чел.</t>
  </si>
  <si>
    <t>себестоимость производимых товаров (оказываемых услуг) по регулируемому виду деятельности, в том числе: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</si>
  <si>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</si>
  <si>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</si>
  <si>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объем воды, пропущенной через очистные сооружения</t>
  </si>
  <si>
    <t>Ильинское сельское поселение</t>
  </si>
  <si>
    <t>Барабашское сельское поселение</t>
  </si>
  <si>
    <t>Хорольский муниципальный район</t>
  </si>
  <si>
    <t>Хорольское сельское поселение</t>
  </si>
  <si>
    <t>Черниговское сельское поселение</t>
  </si>
  <si>
    <t>Владивостокская КЭЧ</t>
  </si>
  <si>
    <t>ФГУ комбинат "Пионер"</t>
  </si>
  <si>
    <t>2534000522</t>
  </si>
  <si>
    <t>Тернейский муниципальный район</t>
  </si>
  <si>
    <t>5640000</t>
  </si>
  <si>
    <t>Ханкайский муниципальный район</t>
  </si>
  <si>
    <t>5646000</t>
  </si>
  <si>
    <t>Хасанский муниципальный район</t>
  </si>
  <si>
    <t>5648000</t>
  </si>
  <si>
    <t>Черниговский муниципальный район</t>
  </si>
  <si>
    <t>5653000</t>
  </si>
  <si>
    <t>Чугуевский миуниципальный район</t>
  </si>
  <si>
    <t>5655000</t>
  </si>
  <si>
    <t>Шкотовский муниципальный район</t>
  </si>
  <si>
    <t>05657000</t>
  </si>
  <si>
    <t>1</t>
  </si>
  <si>
    <t>ФГУ комбинат "Взморье"</t>
  </si>
  <si>
    <t>2503005859</t>
  </si>
  <si>
    <t>253502001</t>
  </si>
  <si>
    <t>город Лесозаводск</t>
  </si>
  <si>
    <t>5630406</t>
  </si>
  <si>
    <t>Кавалеровский муниципальный район</t>
  </si>
  <si>
    <t>05614000</t>
  </si>
  <si>
    <t>Пограничный муниципальный район</t>
  </si>
  <si>
    <t>5632000</t>
  </si>
  <si>
    <t>Сергеевское сельское поселение</t>
  </si>
  <si>
    <t>5659416</t>
  </si>
  <si>
    <t>5659000</t>
  </si>
  <si>
    <t>Первомайское сельское поселение</t>
  </si>
  <si>
    <t>Красноармейский муниципальный район</t>
  </si>
  <si>
    <t>МУП Коммунсервис</t>
  </si>
  <si>
    <t>252501001</t>
  </si>
  <si>
    <t>253601001</t>
  </si>
  <si>
    <t>253301001</t>
  </si>
  <si>
    <t>Сибирцевская КЭЧ</t>
  </si>
  <si>
    <t>Поселок Славянка</t>
  </si>
  <si>
    <t>ООО "Вулкан"</t>
  </si>
  <si>
    <t>2521009790</t>
  </si>
  <si>
    <t>Самарское сельское поселение</t>
  </si>
  <si>
    <t>Романовское сельское поселение</t>
  </si>
  <si>
    <t>251101001</t>
  </si>
  <si>
    <t>252201001</t>
  </si>
  <si>
    <t>251301001</t>
  </si>
  <si>
    <t>2531004624</t>
  </si>
  <si>
    <t>253101001</t>
  </si>
  <si>
    <t>2524111907</t>
  </si>
  <si>
    <t>252401001</t>
  </si>
  <si>
    <t>253001001</t>
  </si>
  <si>
    <t>252101001</t>
  </si>
  <si>
    <t>ФГУ "Комбинат "Чайка"</t>
  </si>
  <si>
    <t>2521002240</t>
  </si>
  <si>
    <t>2535002890</t>
  </si>
  <si>
    <t>253501001</t>
  </si>
  <si>
    <t>МУП "Коммунальный комплекс Пластун"</t>
  </si>
  <si>
    <t>2528885436</t>
  </si>
  <si>
    <t>252801001</t>
  </si>
  <si>
    <t>Покровское сельское поселение</t>
  </si>
  <si>
    <t>253201001</t>
  </si>
  <si>
    <t>Шкотовская КЭЧ</t>
  </si>
  <si>
    <t>2503015991</t>
  </si>
  <si>
    <t>ФГУ "Комбинат "Авангард"</t>
  </si>
  <si>
    <t>2513001780</t>
  </si>
  <si>
    <t>ФГУ комбинат "Арктика"</t>
  </si>
  <si>
    <t>2513001797</t>
  </si>
  <si>
    <t>253401001</t>
  </si>
  <si>
    <t>254001001</t>
  </si>
  <si>
    <t>7717127211</t>
  </si>
  <si>
    <t>ООО "Яковлевский жилкомхоз"</t>
  </si>
  <si>
    <t>5614154</t>
  </si>
  <si>
    <t>ОАО "Горнорудная компания "АИР"</t>
  </si>
  <si>
    <t>2517005270</t>
  </si>
  <si>
    <t>5612154</t>
  </si>
  <si>
    <t>251601001</t>
  </si>
  <si>
    <t>5648153</t>
  </si>
  <si>
    <t>Поселок Липовцы</t>
  </si>
  <si>
    <t>5626154</t>
  </si>
  <si>
    <t>252601001</t>
  </si>
  <si>
    <t>партизанский городской округ</t>
  </si>
  <si>
    <t>5717000</t>
  </si>
  <si>
    <t>250901001</t>
  </si>
  <si>
    <t>Спасский городской округ</t>
  </si>
  <si>
    <t>5720000</t>
  </si>
  <si>
    <t>251001001</t>
  </si>
  <si>
    <t>ООО "Спассктеплоэнерго"</t>
  </si>
  <si>
    <t>2510009886</t>
  </si>
  <si>
    <t>Уссурийский городской округ</t>
  </si>
  <si>
    <t>5723000</t>
  </si>
  <si>
    <t>МУП "Уссурийск-Водоканал"</t>
  </si>
  <si>
    <t>2511040110</t>
  </si>
  <si>
    <t>Рождественское сельское поселение</t>
  </si>
  <si>
    <t>Раздольненское сельское поселение</t>
  </si>
  <si>
    <t>Михайловское сельское поселение</t>
  </si>
  <si>
    <t>250601001</t>
  </si>
  <si>
    <t>Городской округ ЗАТО Большой Камень</t>
  </si>
  <si>
    <t>5706000</t>
  </si>
  <si>
    <t>250301001</t>
  </si>
  <si>
    <t>2503000748</t>
  </si>
  <si>
    <t>Городской округ ЗАТО Фокино</t>
  </si>
  <si>
    <t>5747000</t>
  </si>
  <si>
    <t>251201001</t>
  </si>
  <si>
    <t>Лесозаводский городской округ</t>
  </si>
  <si>
    <t>5711000</t>
  </si>
  <si>
    <t>250701001</t>
  </si>
  <si>
    <t>Находкинский городской округ</t>
  </si>
  <si>
    <t>5714000</t>
  </si>
  <si>
    <t>250801001</t>
  </si>
  <si>
    <t>272102001</t>
  </si>
  <si>
    <t>2535004488</t>
  </si>
  <si>
    <t>243401001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</si>
  <si>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</si>
  <si>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</si>
  <si>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</si>
  <si>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</si>
  <si>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</si>
  <si>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</si>
  <si>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</si>
  <si>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</si>
  <si>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</si>
  <si>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</si>
  <si>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</si>
  <si>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</si>
  <si>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</si>
  <si>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</si>
  <si>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</si>
  <si>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</si>
  <si>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</si>
  <si>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</si>
  <si>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</si>
  <si>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</si>
  <si>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ОАО РЖД</t>
  </si>
  <si>
    <t>Артемовский городской округ</t>
  </si>
  <si>
    <t>5705000</t>
  </si>
  <si>
    <t>254250001</t>
  </si>
  <si>
    <t>Владивостокский городской округ</t>
  </si>
  <si>
    <t>5701000</t>
  </si>
  <si>
    <t>Город Арсеньев</t>
  </si>
  <si>
    <t>5703000</t>
  </si>
  <si>
    <t>2536112729</t>
  </si>
  <si>
    <t>Город Дальнегорск</t>
  </si>
  <si>
    <t>5707000</t>
  </si>
  <si>
    <t>250501001</t>
  </si>
  <si>
    <t>Город Дальнереченск</t>
  </si>
  <si>
    <t>5708000</t>
  </si>
  <si>
    <t>Партизанский муниципальный район</t>
  </si>
  <si>
    <t>Субъект РФ</t>
  </si>
  <si>
    <t>000000000</t>
  </si>
  <si>
    <t>7708503727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</si>
  <si>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</si>
  <si>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</si>
  <si>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</si>
  <si>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</si>
  <si>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</si>
  <si>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</si>
  <si>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</si>
  <si>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</si>
  <si>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</si>
  <si>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</si>
  <si>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</si>
  <si>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</si>
  <si>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</si>
  <si>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</si>
  <si>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</si>
  <si>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</si>
  <si>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</si>
  <si>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</si>
  <si>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</si>
  <si>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</si>
  <si>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</si>
  <si>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</si>
  <si>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</si>
  <si>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</si>
  <si>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</si>
  <si>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</si>
  <si>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</si>
  <si>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</si>
  <si>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</si>
  <si>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</si>
  <si>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</si>
  <si>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</si>
  <si>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</si>
  <si>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</si>
  <si>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</si>
  <si>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</si>
  <si>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</si>
  <si>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</si>
  <si>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</si>
  <si>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</si>
  <si>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</si>
  <si>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</si>
  <si>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</si>
  <si>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</si>
  <si>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</si>
  <si>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</si>
  <si>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ОАО "Российские железные дороги"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</si>
  <si>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</si>
  <si>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</si>
  <si>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</si>
  <si>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</si>
  <si>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</si>
  <si>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</si>
  <si>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</si>
  <si>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</si>
  <si>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</si>
  <si>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</si>
  <si>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</si>
  <si>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</si>
  <si>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</si>
  <si>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</si>
  <si>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</si>
  <si>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</si>
  <si>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</si>
  <si>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</si>
  <si>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</si>
  <si>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</si>
  <si>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</si>
  <si>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</si>
  <si>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</si>
  <si>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</si>
  <si>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</si>
  <si>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</si>
  <si>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</si>
  <si>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</si>
  <si>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</si>
  <si>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</si>
  <si>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Приморское городское поселение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</si>
  <si>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</si>
  <si>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</si>
  <si>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</si>
  <si>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</si>
  <si>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</si>
  <si>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</si>
  <si>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</si>
  <si>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</si>
  <si>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</si>
  <si>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</si>
  <si>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</si>
  <si>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</si>
  <si>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</si>
  <si>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</si>
  <si>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</si>
  <si>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</si>
  <si>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</si>
  <si>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</si>
  <si>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</si>
  <si>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</si>
  <si>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</si>
  <si>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</si>
  <si>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</si>
  <si>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</si>
  <si>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Михайловский муниципальный район</t>
  </si>
  <si>
    <t>Яковлевский муниципальный район</t>
  </si>
  <si>
    <t>Омская область</t>
  </si>
  <si>
    <t>Кировский муниципальный район</t>
  </si>
  <si>
    <t/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</si>
  <si>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</si>
  <si>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</si>
  <si>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</si>
  <si>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</si>
  <si>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</si>
  <si>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</si>
  <si>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</si>
  <si>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</si>
  <si>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</si>
  <si>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</si>
  <si>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</si>
  <si>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</si>
  <si>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</si>
  <si>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</si>
  <si>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</si>
  <si>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</si>
  <si>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</si>
  <si>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</si>
  <si>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</si>
  <si>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</si>
  <si>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</si>
  <si>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</si>
  <si>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</si>
  <si>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</si>
  <si>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</si>
  <si>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</si>
  <si>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</si>
  <si>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</si>
  <si>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</si>
  <si>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</si>
  <si>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</si>
  <si>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</si>
  <si>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</si>
  <si>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</si>
  <si>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</si>
  <si>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</si>
  <si>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</si>
  <si>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</si>
  <si>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</si>
  <si>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</si>
  <si>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ООО "Жилсервис"</t>
  </si>
  <si>
    <t>Спасский муниципальный район</t>
  </si>
  <si>
    <t>ООО Водоканал</t>
  </si>
  <si>
    <t>19</t>
  </si>
  <si>
    <t>Октябрьский муниципальный район</t>
  </si>
  <si>
    <t>МУП Водоканал</t>
  </si>
  <si>
    <t>ООО Горный ключ</t>
  </si>
  <si>
    <t>2508077254</t>
  </si>
  <si>
    <t>ООО Находка-Водоканал</t>
  </si>
  <si>
    <t>2508077896</t>
  </si>
  <si>
    <t>ООО Форд-Ност</t>
  </si>
  <si>
    <t>2508056215</t>
  </si>
  <si>
    <t>ООО Чистая вода плюс</t>
  </si>
  <si>
    <t>2508077279</t>
  </si>
  <si>
    <t>ОАО Дальневосточная генерирующая компания</t>
  </si>
  <si>
    <t>2504001335</t>
  </si>
  <si>
    <t>ООО Партизанское водоснабжение</t>
  </si>
  <si>
    <t>2505010117</t>
  </si>
  <si>
    <t>МУП РЭУ-2 микрорайона им. С. Лазо</t>
  </si>
  <si>
    <t>2510001679</t>
  </si>
  <si>
    <t>2510001238</t>
  </si>
  <si>
    <t>Покровская КЭЧ</t>
  </si>
  <si>
    <t>2222010269</t>
  </si>
  <si>
    <t>ООО Универсал</t>
  </si>
  <si>
    <t>25110010793</t>
  </si>
  <si>
    <t>ООО Спектр Плюс</t>
  </si>
  <si>
    <t>2513004290</t>
  </si>
  <si>
    <t>МУП ДЭС-Глазковка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</si>
  <si>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</si>
  <si>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</si>
  <si>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</si>
  <si>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</si>
  <si>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</si>
  <si>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</si>
  <si>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</si>
  <si>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2.1</t>
  </si>
  <si>
    <t>количество случаев подачи холодной воды по графику (менее 24 часов в сутки)</t>
  </si>
  <si>
    <t>Тип предоставляемых данных:</t>
  </si>
  <si>
    <t>КГУП Приморский водоканал</t>
  </si>
  <si>
    <t>2503022413</t>
  </si>
  <si>
    <t>ОАО Водоканал</t>
  </si>
  <si>
    <t>2538093800</t>
  </si>
  <si>
    <t>ООО Инженерно-технический сервис</t>
  </si>
  <si>
    <t>2536163554</t>
  </si>
  <si>
    <t>КГУП Примтеплоэнерго</t>
  </si>
  <si>
    <t>250132001</t>
  </si>
  <si>
    <t>МУП Горводоканал ДГО</t>
  </si>
  <si>
    <t>2505010935</t>
  </si>
  <si>
    <t>ООО Майя</t>
  </si>
  <si>
    <t>2506008537</t>
  </si>
  <si>
    <t>000 Водоканал</t>
  </si>
  <si>
    <t>2503017646</t>
  </si>
  <si>
    <t>ОАО Дальневосточный завод Звезда</t>
  </si>
  <si>
    <t>25112302576</t>
  </si>
  <si>
    <t>ООО Соцстройсервис</t>
  </si>
  <si>
    <t>2512302329</t>
  </si>
  <si>
    <t>МУП Коммунальное обслуживание и благоустройство</t>
  </si>
  <si>
    <t>25070227958</t>
  </si>
  <si>
    <t>МУП Ружинское предприятие водоснабжения и водоотведения</t>
  </si>
  <si>
    <t>2507011758</t>
  </si>
  <si>
    <t>ОАО "Электросервис", г.Лесозаводск</t>
  </si>
  <si>
    <t>2507003122</t>
  </si>
  <si>
    <t>МУП Находка-Водоканал</t>
  </si>
  <si>
    <t>2508058565</t>
  </si>
  <si>
    <t>ООО Водозабор Хмыловский</t>
  </si>
  <si>
    <t>Ореховское сельское поселение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</si>
  <si>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</si>
  <si>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</si>
  <si>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</si>
  <si>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</si>
  <si>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</si>
  <si>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</si>
  <si>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</si>
  <si>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2518111507</t>
  </si>
  <si>
    <t>251801001</t>
  </si>
  <si>
    <t>ООО КРЭК(1)</t>
  </si>
  <si>
    <t>2056010254</t>
  </si>
  <si>
    <t>2513004050</t>
  </si>
  <si>
    <t>ООО ВодЕко</t>
  </si>
  <si>
    <t>2524100359</t>
  </si>
  <si>
    <t>ООО Бриз</t>
  </si>
  <si>
    <t>2522000743</t>
  </si>
  <si>
    <t>ООО Техноком</t>
  </si>
  <si>
    <t>2526009360</t>
  </si>
  <si>
    <t>МУП ЖКХ Сервис-Жариковское</t>
  </si>
  <si>
    <t>2525000734</t>
  </si>
  <si>
    <t>ООО Ивановская вода</t>
  </si>
  <si>
    <t>2520003876</t>
  </si>
  <si>
    <t>252001001</t>
  </si>
  <si>
    <t>ООО Центр</t>
  </si>
  <si>
    <t>2526007242</t>
  </si>
  <si>
    <t>ООО Водоканал Ханкайский</t>
  </si>
  <si>
    <t>25300077118</t>
  </si>
  <si>
    <t>МУП ЖКУ-Сервис</t>
  </si>
  <si>
    <t>2518111306</t>
  </si>
  <si>
    <t>591901001</t>
  </si>
  <si>
    <t>ООО Водоканал Михайловский</t>
  </si>
  <si>
    <t>2520002230</t>
  </si>
  <si>
    <t>ООО Спецавтохозяйство</t>
  </si>
  <si>
    <t>2521009172</t>
  </si>
  <si>
    <t>ООО Новицкое</t>
  </si>
  <si>
    <t>2524111801</t>
  </si>
  <si>
    <t>ООО Девичанское</t>
  </si>
  <si>
    <t>2532009375</t>
  </si>
  <si>
    <t>ООО ЖЭУ-Волчанец</t>
  </si>
  <si>
    <t>25241112107</t>
  </si>
  <si>
    <t>ООО Управляющая компания Новонежино</t>
  </si>
  <si>
    <t>2503026249</t>
  </si>
  <si>
    <t>ООО Жилкомсервис</t>
  </si>
  <si>
    <t>2517007976</t>
  </si>
  <si>
    <t>251701001</t>
  </si>
  <si>
    <t>ОАО Приморнефтепродукт</t>
  </si>
  <si>
    <t>2504000532</t>
  </si>
  <si>
    <t>ТСЖ Монолит</t>
  </si>
  <si>
    <t>2503026785</t>
  </si>
  <si>
    <t>250030100</t>
  </si>
  <si>
    <t>МУП Покровское</t>
  </si>
  <si>
    <t>2522000158</t>
  </si>
  <si>
    <t>МУ МПКХ</t>
  </si>
  <si>
    <t>2516001178</t>
  </si>
  <si>
    <t>251532001</t>
  </si>
  <si>
    <t>2616001178</t>
  </si>
  <si>
    <t>ЗАО Жилищно-коммунальное управление</t>
  </si>
  <si>
    <t>2526003671</t>
  </si>
  <si>
    <t>МУП Родник</t>
  </si>
  <si>
    <t>2520003940</t>
  </si>
  <si>
    <t>2525000685</t>
  </si>
  <si>
    <t>2518115607</t>
  </si>
  <si>
    <t>2533009882</t>
  </si>
  <si>
    <t>МУП СГП Водоканал</t>
  </si>
  <si>
    <t>2533009642</t>
  </si>
  <si>
    <t>2533002823</t>
  </si>
  <si>
    <t>ООО Востокбункер-ДВ</t>
  </si>
  <si>
    <t>2531004127</t>
  </si>
  <si>
    <t>ООО ЖК Партнеры</t>
  </si>
  <si>
    <t>2503001001</t>
  </si>
  <si>
    <t>ТСЖ Шкотовское</t>
  </si>
  <si>
    <t>2503026376</t>
  </si>
  <si>
    <t>2536113289</t>
  </si>
  <si>
    <t>ООО Поларис-групп</t>
  </si>
  <si>
    <t>2540080780</t>
  </si>
  <si>
    <t>ФГУП Российская телевизионная и радиовещательная сеть Приморского краевого радиопередающего центра</t>
  </si>
  <si>
    <t>ООО Романовский коммунальщик</t>
  </si>
  <si>
    <t>2503026418</t>
  </si>
  <si>
    <t>ООО Жилкомрезерв</t>
  </si>
  <si>
    <t>2517008088</t>
  </si>
  <si>
    <t>ООО УК ПВЭСиК</t>
  </si>
  <si>
    <t>2526009578</t>
  </si>
  <si>
    <t>ООО Жилищно-коммунальное хозяйство</t>
  </si>
  <si>
    <t>25241117067</t>
  </si>
  <si>
    <t>МУП ЖКХ Сергеевское</t>
  </si>
  <si>
    <t>2525000854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</si>
  <si>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</si>
  <si>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</si>
  <si>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</si>
  <si>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</si>
  <si>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</si>
  <si>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</si>
  <si>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</si>
  <si>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</si>
  <si>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</si>
  <si>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</si>
  <si>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</si>
  <si>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</si>
  <si>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</si>
  <si>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</si>
  <si>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</si>
  <si>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</si>
  <si>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Постановление (от XX.XX.XXXX №)</t>
  </si>
  <si>
    <t>Верхнеперевальское сельское поселение</t>
  </si>
  <si>
    <t>5634404</t>
  </si>
  <si>
    <t>05634000</t>
  </si>
  <si>
    <t>2508074983</t>
  </si>
  <si>
    <t>общепроизводственные (цеховые) расходы</t>
  </si>
  <si>
    <t>Ремонт и техническое обслуживание основных средств, в том числе:</t>
  </si>
  <si>
    <t>валовая прибыль от продажи товаров и услуг по регулируемому виду деятельности</t>
  </si>
  <si>
    <t>тыс.куб.м</t>
  </si>
  <si>
    <t>ООО Спасские коммунальные системы</t>
  </si>
  <si>
    <t>2510009519</t>
  </si>
  <si>
    <t>ООО КЭП</t>
  </si>
  <si>
    <t>2521010756</t>
  </si>
  <si>
    <t>ООО Артель</t>
  </si>
  <si>
    <t>2510010923</t>
  </si>
  <si>
    <t>2532006550</t>
  </si>
  <si>
    <t>СХПК Хорольское</t>
  </si>
  <si>
    <t>2532000020</t>
  </si>
  <si>
    <t>ТСЖ Южное</t>
  </si>
  <si>
    <t>2503025703</t>
  </si>
  <si>
    <t>ООО РСО Водоканал</t>
  </si>
  <si>
    <t>2533009716</t>
  </si>
  <si>
    <t>ООО Чкаловское многоотраслевое предприятие</t>
  </si>
  <si>
    <t>2510009526</t>
  </si>
  <si>
    <t>ФГУИК-31</t>
  </si>
  <si>
    <t>2534005496</t>
  </si>
  <si>
    <t>253401000</t>
  </si>
  <si>
    <t>ТСЖ Многоудобненское</t>
  </si>
  <si>
    <t>2503023791</t>
  </si>
  <si>
    <t>2535004287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</si>
  <si>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</si>
  <si>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</si>
  <si>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</si>
  <si>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</si>
  <si>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</si>
  <si>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</si>
  <si>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</si>
  <si>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</si>
  <si>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</si>
  <si>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</si>
  <si>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</si>
  <si>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</si>
  <si>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</si>
  <si>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</si>
  <si>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снижения % утечек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</si>
  <si>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</si>
  <si>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</si>
  <si>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</si>
  <si>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</si>
  <si>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</si>
  <si>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</si>
  <si>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</si>
  <si>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</si>
  <si>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</si>
  <si>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</si>
  <si>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</si>
  <si>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</si>
  <si>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</si>
  <si>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</si>
  <si>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</si>
  <si>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</si>
  <si>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</si>
  <si>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</si>
  <si>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</si>
  <si>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</si>
  <si>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</si>
  <si>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</si>
  <si>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</si>
  <si>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</si>
  <si>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</si>
  <si>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</si>
  <si>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</si>
  <si>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</si>
  <si>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</si>
  <si>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</si>
  <si>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</si>
  <si>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</si>
  <si>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</si>
  <si>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Анучинский муниципальный район</t>
  </si>
  <si>
    <t>05602000</t>
  </si>
  <si>
    <t>Анучинское сельское поселение</t>
  </si>
  <si>
    <t>05602402</t>
  </si>
  <si>
    <t>Виноградовское сельское поселение</t>
  </si>
  <si>
    <t>05602404</t>
  </si>
  <si>
    <t>Гражданское сельское поселение</t>
  </si>
  <si>
    <t>5602406</t>
  </si>
  <si>
    <t>5602000</t>
  </si>
  <si>
    <t>Чернышевское сельское поселение</t>
  </si>
  <si>
    <t>05602419</t>
  </si>
  <si>
    <t>городской округ ЗАТО Большой Камень</t>
  </si>
  <si>
    <t>городской округ ЗАТО Фокино</t>
  </si>
  <si>
    <t>Городской округ Спасск-Дальний</t>
  </si>
  <si>
    <t>Дальнегорский городской округ</t>
  </si>
  <si>
    <t>05607000</t>
  </si>
  <si>
    <t>Веденкинское сельское поселение</t>
  </si>
  <si>
    <t>05607408</t>
  </si>
  <si>
    <t>Малиновское сельское поселение</t>
  </si>
  <si>
    <t>5607413</t>
  </si>
  <si>
    <t>5607422</t>
  </si>
  <si>
    <t>Ракитненское сельское поселение</t>
  </si>
  <si>
    <t>5607425</t>
  </si>
  <si>
    <t>5607428</t>
  </si>
  <si>
    <t>Сальское сельское поселение</t>
  </si>
  <si>
    <t>5607431</t>
  </si>
  <si>
    <t>05610000</t>
  </si>
  <si>
    <t>Кавалеровкое городское поселение</t>
  </si>
  <si>
    <t>05610151</t>
  </si>
  <si>
    <t>5610000</t>
  </si>
  <si>
    <t>5614000</t>
  </si>
  <si>
    <t>Горненское городское поселение</t>
  </si>
  <si>
    <t>5612156</t>
  </si>
  <si>
    <t>Горноключевское гороское поселение</t>
  </si>
  <si>
    <t>05612000</t>
  </si>
  <si>
    <t>Кировское городское поселение</t>
  </si>
  <si>
    <t>05612151</t>
  </si>
  <si>
    <t>Крыловское сельское поселение</t>
  </si>
  <si>
    <t>5612413</t>
  </si>
  <si>
    <t>Руновское сельское поселение</t>
  </si>
  <si>
    <t>5612428</t>
  </si>
  <si>
    <t>Хвищанское сельское поселение</t>
  </si>
  <si>
    <t>5612434</t>
  </si>
  <si>
    <t>Востокское городское поселение</t>
  </si>
  <si>
    <t>Вострецовское сельское поселение</t>
  </si>
  <si>
    <t>5614406</t>
  </si>
  <si>
    <t>Глубинненское сельское поселение</t>
  </si>
  <si>
    <t>5614408</t>
  </si>
  <si>
    <t>Дальнекутское сельское поселение</t>
  </si>
  <si>
    <t>5614413</t>
  </si>
  <si>
    <t>Измайлихинское сельское поселение</t>
  </si>
  <si>
    <t>5614416</t>
  </si>
  <si>
    <t>Лукъяновское сельское поселение</t>
  </si>
  <si>
    <t>5614420</t>
  </si>
  <si>
    <t>Мельничное сельское поселение</t>
  </si>
  <si>
    <t>5614422</t>
  </si>
  <si>
    <t>Новопокровское сельское поселение</t>
  </si>
  <si>
    <t>05614428</t>
  </si>
  <si>
    <t>Рощинское сельское поселение</t>
  </si>
  <si>
    <t>05614431</t>
  </si>
  <si>
    <t>Таежненское сельское поселение</t>
  </si>
  <si>
    <t>5614437</t>
  </si>
  <si>
    <t>Лазовский муниципальный район</t>
  </si>
  <si>
    <t>5617000</t>
  </si>
  <si>
    <t>Беневское сельское поселение</t>
  </si>
  <si>
    <t>5617402</t>
  </si>
  <si>
    <t>05617000</t>
  </si>
  <si>
    <t>Валентиновское сельское поселение</t>
  </si>
  <si>
    <t>05617403</t>
  </si>
  <si>
    <t>Лазовское сельское поселение</t>
  </si>
  <si>
    <t>05617407</t>
  </si>
  <si>
    <t>Преображенское городское поселение</t>
  </si>
  <si>
    <t>05617157</t>
  </si>
  <si>
    <t>Чернорученское сельское поселение</t>
  </si>
  <si>
    <t>05617410</t>
  </si>
  <si>
    <t>Григорьевское сельское поселение</t>
  </si>
  <si>
    <t>5620406</t>
  </si>
  <si>
    <t>05620000</t>
  </si>
  <si>
    <t>Ивановкое сельское поселение</t>
  </si>
  <si>
    <t>05620408</t>
  </si>
  <si>
    <t>Кремовское сельское поселение</t>
  </si>
  <si>
    <t>05620410</t>
  </si>
  <si>
    <t>05620419</t>
  </si>
  <si>
    <t>5620000</t>
  </si>
  <si>
    <t>Новошахтинское городское поселение</t>
  </si>
  <si>
    <t>05620154</t>
  </si>
  <si>
    <t>Осиновское сельское поселение</t>
  </si>
  <si>
    <t>5620425</t>
  </si>
  <si>
    <t>Сунятсенское сельское поселение</t>
  </si>
  <si>
    <t>5620428</t>
  </si>
  <si>
    <t>05623000</t>
  </si>
  <si>
    <t>Надеждинское сельское поселение</t>
  </si>
  <si>
    <t>05623402</t>
  </si>
  <si>
    <t>05623404</t>
  </si>
  <si>
    <t>Тавричанское сельское поселение</t>
  </si>
  <si>
    <t>05623407</t>
  </si>
  <si>
    <t>ОАО "ДГК</t>
  </si>
  <si>
    <t>5655500</t>
  </si>
  <si>
    <t>05626000</t>
  </si>
  <si>
    <t>05626402</t>
  </si>
  <si>
    <t>Липовцецкое городское поселение</t>
  </si>
  <si>
    <t>05626154</t>
  </si>
  <si>
    <t>Новогеоргиевское сельское поселение</t>
  </si>
  <si>
    <t>5626407</t>
  </si>
  <si>
    <t>05626410</t>
  </si>
  <si>
    <t>Ольгинский муниципальный район</t>
  </si>
  <si>
    <t>5628000</t>
  </si>
  <si>
    <t>Ольгинское городское поселение</t>
  </si>
  <si>
    <t>05628151</t>
  </si>
  <si>
    <t>Партизанский городской округ</t>
  </si>
  <si>
    <t>05717000</t>
  </si>
  <si>
    <t>Владимиро-Александровское сельское поселение</t>
  </si>
  <si>
    <t>05630402</t>
  </si>
  <si>
    <t>Екатериновское сельское поселение</t>
  </si>
  <si>
    <t>5630404</t>
  </si>
  <si>
    <t>Золотодолинское сельское поселение</t>
  </si>
  <si>
    <t>05630000</t>
  </si>
  <si>
    <t>Новицкое сельское поселение</t>
  </si>
  <si>
    <t>05630410</t>
  </si>
  <si>
    <t>Новолитовское сельское поселение</t>
  </si>
  <si>
    <t>05630413</t>
  </si>
  <si>
    <t>05630419</t>
  </si>
  <si>
    <t>Барабаш-Ливадинское сельское поселение</t>
  </si>
  <si>
    <t>5632402</t>
  </si>
  <si>
    <t>Жариковское сельское поселение</t>
  </si>
  <si>
    <t>Пограничное городское поселение</t>
  </si>
  <si>
    <t>05632000</t>
  </si>
  <si>
    <t>05632151</t>
  </si>
  <si>
    <t>05632416</t>
  </si>
  <si>
    <t>Губеровское сельское поселение</t>
  </si>
  <si>
    <t>05634407</t>
  </si>
  <si>
    <t>Игнатьевское сельское поселение</t>
  </si>
  <si>
    <t>05634413</t>
  </si>
  <si>
    <t>Краснояровское сельское поселение</t>
  </si>
  <si>
    <t>5634416</t>
  </si>
  <si>
    <t>Лучегорское городское поселение</t>
  </si>
  <si>
    <t>05634151</t>
  </si>
  <si>
    <t>Нагорненское сельское поселение</t>
  </si>
  <si>
    <t>5634418</t>
  </si>
  <si>
    <t>Пожарское сельское поселение</t>
  </si>
  <si>
    <t>5634420</t>
  </si>
  <si>
    <t>Светлогорское сельское поселение</t>
  </si>
  <si>
    <t>05634421</t>
  </si>
  <si>
    <t>Соболинское сельское поселение</t>
  </si>
  <si>
    <t>5634424</t>
  </si>
  <si>
    <t>Федосьевское сельское поселение</t>
  </si>
  <si>
    <t>5634422</t>
  </si>
  <si>
    <t>05637000</t>
  </si>
  <si>
    <t>05637402</t>
  </si>
  <si>
    <t>Буссевское сельское поселение</t>
  </si>
  <si>
    <t>5637404</t>
  </si>
  <si>
    <t>Дубовское сельское поселение</t>
  </si>
  <si>
    <t>5637419</t>
  </si>
  <si>
    <t>Духовское сельскоепоселение</t>
  </si>
  <si>
    <t>5637422</t>
  </si>
  <si>
    <t>Краснокутское сельское поселение</t>
  </si>
  <si>
    <t>5637424</t>
  </si>
  <si>
    <t>Новосельское сельское поселение</t>
  </si>
  <si>
    <t>5637430</t>
  </si>
  <si>
    <t>Прохорское сельское поселение</t>
  </si>
  <si>
    <t>5637434</t>
  </si>
  <si>
    <t>5637000</t>
  </si>
  <si>
    <t>Спасское сельское поселение</t>
  </si>
  <si>
    <t>05637440</t>
  </si>
  <si>
    <t>Хвалынское сельское поселение</t>
  </si>
  <si>
    <t>05637443</t>
  </si>
  <si>
    <t>Чкаловское сельское поселение</t>
  </si>
  <si>
    <t>05637446</t>
  </si>
  <si>
    <t>Амгунское сельское поселение</t>
  </si>
  <si>
    <t>5640402</t>
  </si>
  <si>
    <t>Единкинское сельское поселение</t>
  </si>
  <si>
    <t>5640404</t>
  </si>
  <si>
    <t>Кемское сельское поселение</t>
  </si>
  <si>
    <t>5640407</t>
  </si>
  <si>
    <t>Максимовское сельское поселение</t>
  </si>
  <si>
    <t>5640413</t>
  </si>
  <si>
    <t>Пластунское городское поселение</t>
  </si>
  <si>
    <t>05640155</t>
  </si>
  <si>
    <t>Самаргинское сельское поселение</t>
  </si>
  <si>
    <t>5640419</t>
  </si>
  <si>
    <t>Светлое городское поселение</t>
  </si>
  <si>
    <t>5640158</t>
  </si>
  <si>
    <t>Тернейское городское поселение</t>
  </si>
  <si>
    <t>05756168</t>
  </si>
  <si>
    <t>Удэгейское сельское поселение</t>
  </si>
  <si>
    <t>5640422</t>
  </si>
  <si>
    <t>Усть-Соболевское сельское поселение</t>
  </si>
  <si>
    <t>5640416</t>
  </si>
  <si>
    <t>5646402</t>
  </si>
  <si>
    <t>05646000</t>
  </si>
  <si>
    <t>Камень-Рыболовское сельское поселение</t>
  </si>
  <si>
    <t>05646404</t>
  </si>
  <si>
    <t>Комиссаровское сельское поселение</t>
  </si>
  <si>
    <t>5646407</t>
  </si>
  <si>
    <t>Новеселищенское сельское поселение</t>
  </si>
  <si>
    <t>5646413</t>
  </si>
  <si>
    <t>Новокачалинское сельское поселение</t>
  </si>
  <si>
    <t>5646410</t>
  </si>
  <si>
    <t>Октябрьское сельское поселение</t>
  </si>
  <si>
    <t>5646415</t>
  </si>
  <si>
    <t>5646418</t>
  </si>
  <si>
    <t>05648000</t>
  </si>
  <si>
    <t>05648402</t>
  </si>
  <si>
    <t>Безверховское сельское поселение</t>
  </si>
  <si>
    <t>5648404</t>
  </si>
  <si>
    <t>Зарубинское городское поселение</t>
  </si>
  <si>
    <t>Краскинское городское поселение</t>
  </si>
  <si>
    <t>5648155</t>
  </si>
  <si>
    <t>05648151</t>
  </si>
  <si>
    <t>Посьетское городское поселение</t>
  </si>
  <si>
    <t>05648158</t>
  </si>
  <si>
    <t>05648161</t>
  </si>
  <si>
    <t>Хасанское городское поселение</t>
  </si>
  <si>
    <t>05648170</t>
  </si>
  <si>
    <t>05650000</t>
  </si>
  <si>
    <t>Благодатненское сельское поселение</t>
  </si>
  <si>
    <t>5650402</t>
  </si>
  <si>
    <t>Лучкинское сельское поселение</t>
  </si>
  <si>
    <t>5650407</t>
  </si>
  <si>
    <t>5659419</t>
  </si>
  <si>
    <t>Яковлевское сельское поселение</t>
  </si>
  <si>
    <t>05659422</t>
  </si>
  <si>
    <t>Новодевицкое сельское поселение</t>
  </si>
  <si>
    <t>05650413</t>
  </si>
  <si>
    <t>Сиваковское сельское поселение</t>
  </si>
  <si>
    <t>5650422</t>
  </si>
  <si>
    <t>5650000</t>
  </si>
  <si>
    <t>05650425</t>
  </si>
  <si>
    <t>Ярославское городское поселение</t>
  </si>
  <si>
    <t>5650156</t>
  </si>
  <si>
    <t>Дмитриевское сельское поселение</t>
  </si>
  <si>
    <t>5653410</t>
  </si>
  <si>
    <t>Реттиховское городское поселение</t>
  </si>
  <si>
    <t>05653155</t>
  </si>
  <si>
    <t>Сибирцевское городское поселение</t>
  </si>
  <si>
    <t>05653158</t>
  </si>
  <si>
    <t>Снегуровское сельское поселение</t>
  </si>
  <si>
    <t>5653419</t>
  </si>
  <si>
    <t>05653425</t>
  </si>
  <si>
    <t>5617410</t>
  </si>
  <si>
    <t>Березовское сельское поселение</t>
  </si>
  <si>
    <t>5655404</t>
  </si>
  <si>
    <t>Бреевское сельское поселение</t>
  </si>
  <si>
    <t>5655407</t>
  </si>
  <si>
    <t>Заветненское сельское поселение</t>
  </si>
  <si>
    <t>5655411</t>
  </si>
  <si>
    <t>Кокшаровское сельское поселение</t>
  </si>
  <si>
    <t>5655416</t>
  </si>
  <si>
    <t>5655425</t>
  </si>
  <si>
    <t>Уборкинское сельское поселение</t>
  </si>
  <si>
    <t>5655434</t>
  </si>
  <si>
    <t>Чугуевское сельское поселение</t>
  </si>
  <si>
    <t>05655437</t>
  </si>
  <si>
    <t>Шуменское сельское поселение</t>
  </si>
  <si>
    <t>5655440</t>
  </si>
  <si>
    <t>Новонежинское сельское поселение</t>
  </si>
  <si>
    <t>05657413</t>
  </si>
  <si>
    <t>Подъяпольское сельское поселение</t>
  </si>
  <si>
    <t>05657422</t>
  </si>
  <si>
    <t>5657000</t>
  </si>
  <si>
    <t>05657425</t>
  </si>
  <si>
    <t>Смоляниновское городское поселение</t>
  </si>
  <si>
    <t>05657158</t>
  </si>
  <si>
    <t>Центральненское сельское поселение</t>
  </si>
  <si>
    <t>05657428</t>
  </si>
  <si>
    <t>Шкотовское городское поселение</t>
  </si>
  <si>
    <t>05657165</t>
  </si>
  <si>
    <t>Штыковское сельское поселение</t>
  </si>
  <si>
    <t>05657432</t>
  </si>
  <si>
    <t>Варфоломеевское сельское поселение</t>
  </si>
  <si>
    <t>5659407</t>
  </si>
  <si>
    <t>05659000</t>
  </si>
  <si>
    <t>Новосысоевское  сельское поселение</t>
  </si>
  <si>
    <t>05659413</t>
  </si>
  <si>
    <t>Яблоновское сельское поселение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</si>
  <si>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</si>
  <si>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</si>
  <si>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</si>
  <si>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</si>
  <si>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</si>
  <si>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</si>
  <si>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</si>
  <si>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</si>
  <si>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</si>
  <si>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ФАКТ</t>
  </si>
  <si>
    <t>Наименование организации</t>
  </si>
  <si>
    <t>ИНН организации</t>
  </si>
  <si>
    <t>КПП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</si>
  <si>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</si>
  <si>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</si>
  <si>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г. Уссурийск, ул. Карбышева,27</t>
  </si>
  <si>
    <t>692511, г. Уссурийск, ул. Карбышева,27</t>
  </si>
  <si>
    <t>Терлеев  Олег  Михайлович</t>
  </si>
  <si>
    <t>8(4234)32-10-33</t>
  </si>
  <si>
    <t xml:space="preserve">Кучерявая  Светлана  Николаевна </t>
  </si>
  <si>
    <t>8(4234)32-14-04</t>
  </si>
  <si>
    <t>Ворожбит  Ирина  Викторовна</t>
  </si>
  <si>
    <t>8(4234)32-10-33(ПЭО)</t>
  </si>
  <si>
    <t>начальник  планово-экономического  отдела</t>
  </si>
  <si>
    <t>Нет</t>
  </si>
  <si>
    <t>Департамент  по  тарифам  Приморского  края</t>
  </si>
  <si>
    <t>Решение  от  01.12.2010 № 335-НПА</t>
  </si>
  <si>
    <t>Дума  Уссурийского  городского  округа</t>
  </si>
  <si>
    <t xml:space="preserve"> без  НДС</t>
  </si>
  <si>
    <t>mail@ussuraqua.ru</t>
  </si>
  <si>
    <t xml:space="preserve">Модернизация  технологии  реагентной  очистки  воды  средствами  АСУ-ТП-контрольно-аналитический  комплекс " Униток-1"  на  очистных  сооружениях  водопровода  г. Уссурийска  </t>
  </si>
  <si>
    <t>Модернизация  контактных осветлителей  на  станции  осветления  и  замена  затворов  промывной  и  исходной  воды  на  затворы ERHARD,VAG  на  очистных  сооружениях  водопровода  г. Уссурийска</t>
  </si>
  <si>
    <t>повышение  качества  оказываемых для  потребителей  услуг  в  сфере  водоснабжения  в  соответствии  со  стандартами  качества ; повышение  надёжности  работы  очистных  сооружений  водопровода  в  г. Уссурийске.</t>
  </si>
  <si>
    <t>01.01.2011</t>
  </si>
  <si>
    <t xml:space="preserve"> постановление  от 24.11.2011 №66/8  (в  редакции  от 09.12.2011года № 72/4) </t>
  </si>
  <si>
    <t xml:space="preserve"> постановление  от 24.11.2011 №66/8  (в  редакции  от 09.12.2011года  № 72/4) </t>
  </si>
  <si>
    <t>Утвержденные тарифы на холодную питьевую  воду, в том числе:</t>
  </si>
  <si>
    <t>с НДС</t>
  </si>
  <si>
    <t>3.9.3</t>
  </si>
  <si>
    <t>3.9.4</t>
  </si>
  <si>
    <t>расходы  на  капитальный  ремонт</t>
  </si>
  <si>
    <t>расходы  на  текущий  ремонт</t>
  </si>
  <si>
    <t>3.8.3</t>
  </si>
  <si>
    <t>3.8.4</t>
  </si>
  <si>
    <t>Информация о ценах (тарифах) на регулируемые товары и услуги и надбавках к этим ценам (тарифам),питьевая  вода</t>
  </si>
  <si>
    <t>питьевая  вода</t>
  </si>
  <si>
    <t>расходы  на  ремонт</t>
  </si>
  <si>
    <t>3.10.2</t>
  </si>
  <si>
    <t xml:space="preserve">расходы  на  капитальный ремонт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</si>
  <si>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деятельности), питьевая</t>
  </si>
  <si>
    <t xml:space="preserve"> постановление  от 24.11.2011 №66/8 ( в  редакции  от  25.10.2012г. № 64/5)</t>
  </si>
  <si>
    <t>тарифы  с  учётом  НДС.  Информация    размещена  в  газетах: " Коммунар"  от 08.11. 2012г № 122; " Уссурийские  новости" от 16.11.2012г. № 46</t>
  </si>
  <si>
    <t>тарифы без НДС.  Информация  размещена  в  газетах: " Коммунар"  от 08.11. 2012г № 122; " Уссурийские  новости" от 16.11.2012г. № 46</t>
  </si>
  <si>
    <t>тарифы без НДС.  Информация   размещена  в  газетах: " Коммунар"  от 08.11. 2012г № 122; " Уссурийские  новости" от 16.11.2012г. № 46</t>
  </si>
  <si>
    <t>Решение  от  07.12.2010 № 335-НПА</t>
  </si>
  <si>
    <t>Развитие  системы  водоснабжения  и  водоотведения  Уссурийского  городского  округа  на 2010-2015годы</t>
  </si>
  <si>
    <t>31.12.2015</t>
  </si>
  <si>
    <t>3.12.</t>
  </si>
  <si>
    <t>Налоги</t>
  </si>
  <si>
    <t xml:space="preserve"> тарифы  с  учётом  НДС.   Информация   размещена  в  газете " Коммунар"  от 27.12.2011г.№144</t>
  </si>
  <si>
    <t>тарифы  с  учётом  НДС. Информация  размещена  в  газете " Коммунар"  от 27.12.2011г.№144</t>
  </si>
  <si>
    <t xml:space="preserve"> тарифы без НДС.   Информация   размещена  в  газете " Коммунар"  от 27.12.2011г.№144</t>
  </si>
  <si>
    <t>без НДС. Информация   размещена  в  газете   "Коммунар"  от 27.12.2011г.№144</t>
  </si>
  <si>
    <t>без НДС. Информация   размещена  в  газете " Коммунар"  от 27.12.2011г.№144</t>
  </si>
  <si>
    <t>доля  исполненных  в  срок   договоров  о  подключении ( процент  общего  количества  заключенных  договоров  о  подключении)</t>
  </si>
  <si>
    <t>средняя  продолжительность  рассмотрения  заявлений  о  подключении (дней)</t>
  </si>
  <si>
    <t>4.6.</t>
  </si>
  <si>
    <t>4.7.</t>
  </si>
  <si>
    <t>Дата  утверждения</t>
  </si>
  <si>
    <t>8.1.</t>
  </si>
  <si>
    <t>Внедрение  системы  частотного  регулирования  производительности  насосов в насосной  станции  1- ого  подъёма Раковского  гидроузла</t>
  </si>
  <si>
    <t>в  том  числе  по  годам</t>
  </si>
  <si>
    <t>2012год</t>
  </si>
  <si>
    <t>По  мероприятиям</t>
  </si>
  <si>
    <t>питьевая</t>
  </si>
  <si>
    <t>Решение  Думы  Уссурийского  городского  округа  от 07 декабря 2010года(в  ред. 05.02.2013г.)  № 334-НПА</t>
  </si>
  <si>
    <t>8.3</t>
  </si>
  <si>
    <t>8.4</t>
  </si>
  <si>
    <t>8.5</t>
  </si>
  <si>
    <t>8.6</t>
  </si>
  <si>
    <t>8.7</t>
  </si>
  <si>
    <t>8.8</t>
  </si>
  <si>
    <t>Информация об инвестиционных программах и отчетах об их реализации, водоснабжение, МУП " Уссурийск -Водоканал"</t>
  </si>
  <si>
    <t>3.13.</t>
  </si>
  <si>
    <t>Прочие</t>
  </si>
  <si>
    <t>3.8.5</t>
  </si>
  <si>
    <t>Поднято воды</t>
  </si>
  <si>
    <t>Объем отпущенной потребителям воды, в том числе:</t>
  </si>
  <si>
    <t>Расход воды на собственные  нужды ОКК:</t>
  </si>
  <si>
    <t>в  том  числе  хозяйственно-бытовые</t>
  </si>
  <si>
    <t>среднесписочная численность (человек)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</si>
</sst>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u val="single"/>
      <sz val="10"/>
      <name val="Arial Cyr"/>
      <family val="0"/>
    </font>
    <font>
      <b/>
      <u val="single"/>
      <sz val="9"/>
      <color indexed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5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286">
    <xf numFmtId="0" fontId="0" fillId="0" borderId="0" xfId="0" applyAlignment="1">
      <alignment/>
    </xf>
    <xf numFmtId="49" fontId="40" fillId="0" borderId="0" xfId="452" applyFont="1" applyAlignment="1" applyProtection="1">
      <alignment vertical="center" wrapText="1"/>
      <protection/>
    </xf>
    <xf numFmtId="49" fontId="49" fillId="0" borderId="0" xfId="341" applyNumberFormat="1" applyFont="1" applyAlignment="1" applyProtection="1">
      <alignment horizontal="center" vertical="center"/>
      <protection/>
    </xf>
    <xf numFmtId="49" fontId="40" fillId="0" borderId="0" xfId="452" applyFont="1" applyAlignment="1" applyProtection="1">
      <alignment horizontal="center" vertical="center" wrapText="1"/>
      <protection/>
    </xf>
    <xf numFmtId="49" fontId="40" fillId="0" borderId="0" xfId="452" applyFont="1" applyAlignment="1" applyProtection="1">
      <alignment vertical="top" wrapText="1"/>
      <protection/>
    </xf>
    <xf numFmtId="49" fontId="40" fillId="0" borderId="0" xfId="452" applyFont="1" applyProtection="1">
      <alignment vertical="top"/>
      <protection/>
    </xf>
    <xf numFmtId="49" fontId="40" fillId="24" borderId="0" xfId="452" applyFont="1" applyFill="1" applyProtection="1">
      <alignment vertical="top"/>
      <protection/>
    </xf>
    <xf numFmtId="0" fontId="40" fillId="0" borderId="13" xfId="454" applyFont="1" applyBorder="1" applyAlignment="1" applyProtection="1">
      <alignment horizontal="center"/>
      <protection/>
    </xf>
    <xf numFmtId="49" fontId="50" fillId="0" borderId="0" xfId="452" applyFont="1" applyAlignment="1" applyProtection="1">
      <alignment vertical="center"/>
      <protection/>
    </xf>
    <xf numFmtId="0" fontId="50" fillId="0" borderId="0" xfId="453" applyFont="1" applyFill="1" applyAlignment="1" applyProtection="1">
      <alignment vertical="center" wrapText="1"/>
      <protection/>
    </xf>
    <xf numFmtId="0" fontId="50" fillId="0" borderId="0" xfId="453" applyFont="1" applyFill="1" applyAlignment="1" applyProtection="1">
      <alignment horizontal="left" vertical="center" wrapText="1"/>
      <protection/>
    </xf>
    <xf numFmtId="0" fontId="40" fillId="25" borderId="16" xfId="453" applyFont="1" applyFill="1" applyBorder="1" applyAlignment="1" applyProtection="1">
      <alignment vertical="center" wrapText="1"/>
      <protection/>
    </xf>
    <xf numFmtId="0" fontId="40" fillId="0" borderId="17" xfId="453" applyFont="1" applyBorder="1" applyAlignment="1" applyProtection="1">
      <alignment vertical="center" wrapText="1"/>
      <protection/>
    </xf>
    <xf numFmtId="0" fontId="40" fillId="25" borderId="17" xfId="454" applyFont="1" applyFill="1" applyBorder="1" applyAlignment="1" applyProtection="1">
      <alignment vertical="center" wrapText="1"/>
      <protection/>
    </xf>
    <xf numFmtId="0" fontId="40" fillId="0" borderId="0" xfId="453" applyFont="1" applyAlignment="1" applyProtection="1">
      <alignment vertical="center" wrapText="1"/>
      <protection/>
    </xf>
    <xf numFmtId="0" fontId="40" fillId="25" borderId="18" xfId="454" applyFont="1" applyFill="1" applyBorder="1" applyAlignment="1" applyProtection="1">
      <alignment vertical="center" wrapText="1"/>
      <protection/>
    </xf>
    <xf numFmtId="0" fontId="40" fillId="25" borderId="0" xfId="454" applyFont="1" applyFill="1" applyBorder="1" applyAlignment="1" applyProtection="1">
      <alignment vertical="center" wrapText="1"/>
      <protection/>
    </xf>
    <xf numFmtId="0" fontId="40" fillId="25" borderId="0" xfId="454" applyFont="1" applyFill="1" applyBorder="1" applyAlignment="1" applyProtection="1">
      <alignment horizontal="center" vertical="center" wrapText="1"/>
      <protection/>
    </xf>
    <xf numFmtId="0" fontId="40" fillId="0" borderId="0" xfId="454" applyFont="1" applyFill="1" applyBorder="1" applyAlignment="1" applyProtection="1">
      <alignment horizontal="center" vertical="center" wrapText="1"/>
      <protection/>
    </xf>
    <xf numFmtId="0" fontId="50" fillId="25" borderId="18" xfId="456" applyNumberFormat="1" applyFont="1" applyFill="1" applyBorder="1" applyAlignment="1" applyProtection="1">
      <alignment horizontal="center" vertical="center" wrapText="1"/>
      <protection/>
    </xf>
    <xf numFmtId="0" fontId="50" fillId="25" borderId="0" xfId="456" applyNumberFormat="1" applyFont="1" applyFill="1" applyBorder="1" applyAlignment="1" applyProtection="1">
      <alignment horizontal="center" vertical="center" wrapText="1"/>
      <protection/>
    </xf>
    <xf numFmtId="49" fontId="44" fillId="25" borderId="0" xfId="456" applyNumberFormat="1" applyFont="1" applyFill="1" applyBorder="1" applyAlignment="1" applyProtection="1">
      <alignment horizontal="center" vertical="center" wrapText="1"/>
      <protection/>
    </xf>
    <xf numFmtId="14" fontId="40" fillId="25" borderId="0" xfId="456" applyNumberFormat="1" applyFont="1" applyFill="1" applyBorder="1" applyAlignment="1" applyProtection="1">
      <alignment horizontal="center" vertical="center" wrapText="1"/>
      <protection/>
    </xf>
    <xf numFmtId="0" fontId="44" fillId="25" borderId="0" xfId="456" applyNumberFormat="1" applyFont="1" applyFill="1" applyBorder="1" applyAlignment="1" applyProtection="1">
      <alignment horizontal="center" vertical="center" wrapText="1"/>
      <protection/>
    </xf>
    <xf numFmtId="0" fontId="40" fillId="25" borderId="0" xfId="454" applyNumberFormat="1" applyFont="1" applyFill="1" applyBorder="1" applyAlignment="1" applyProtection="1">
      <alignment vertical="center" wrapText="1"/>
      <protection/>
    </xf>
    <xf numFmtId="0" fontId="40" fillId="0" borderId="0" xfId="453" applyFont="1" applyBorder="1" applyAlignment="1" applyProtection="1">
      <alignment horizontal="center" vertical="center" wrapText="1"/>
      <protection/>
    </xf>
    <xf numFmtId="0" fontId="40" fillId="25" borderId="0" xfId="453" applyFont="1" applyFill="1" applyBorder="1" applyAlignment="1" applyProtection="1">
      <alignment horizontal="center" vertical="center" wrapText="1"/>
      <protection/>
    </xf>
    <xf numFmtId="0" fontId="50" fillId="0" borderId="0" xfId="453" applyFont="1" applyFill="1" applyBorder="1" applyAlignment="1" applyProtection="1">
      <alignment vertical="center" wrapText="1"/>
      <protection/>
    </xf>
    <xf numFmtId="49" fontId="50" fillId="0" borderId="0" xfId="456" applyNumberFormat="1" applyFont="1" applyFill="1" applyBorder="1" applyAlignment="1" applyProtection="1">
      <alignment horizontal="left" vertical="center" wrapText="1"/>
      <protection/>
    </xf>
    <xf numFmtId="49" fontId="40" fillId="25" borderId="18" xfId="456" applyNumberFormat="1" applyFont="1" applyFill="1" applyBorder="1" applyAlignment="1" applyProtection="1">
      <alignment horizontal="center" vertical="center" wrapText="1"/>
      <protection/>
    </xf>
    <xf numFmtId="49" fontId="40" fillId="25" borderId="13" xfId="456" applyNumberFormat="1" applyFont="1" applyFill="1" applyBorder="1" applyAlignment="1" applyProtection="1">
      <alignment horizontal="center" vertical="center" wrapText="1"/>
      <protection/>
    </xf>
    <xf numFmtId="0" fontId="40" fillId="25" borderId="19" xfId="454" applyFont="1" applyFill="1" applyBorder="1" applyAlignment="1" applyProtection="1">
      <alignment vertical="center" wrapText="1"/>
      <protection/>
    </xf>
    <xf numFmtId="0" fontId="40" fillId="25" borderId="20" xfId="454" applyFont="1" applyFill="1" applyBorder="1" applyAlignment="1" applyProtection="1">
      <alignment vertical="center" wrapText="1"/>
      <protection/>
    </xf>
    <xf numFmtId="0" fontId="40" fillId="25" borderId="20" xfId="454" applyFont="1" applyFill="1" applyBorder="1" applyAlignment="1" applyProtection="1">
      <alignment horizontal="center" vertical="center" wrapText="1"/>
      <protection/>
    </xf>
    <xf numFmtId="0" fontId="40" fillId="0" borderId="0" xfId="453" applyFont="1" applyFill="1" applyAlignment="1" applyProtection="1">
      <alignment horizontal="center" vertical="center" wrapText="1"/>
      <protection/>
    </xf>
    <xf numFmtId="0" fontId="40" fillId="0" borderId="0" xfId="453" applyFont="1" applyAlignment="1" applyProtection="1">
      <alignment horizontal="center" vertical="center" wrapText="1"/>
      <protection/>
    </xf>
    <xf numFmtId="0" fontId="40" fillId="0" borderId="0" xfId="453" applyFont="1" applyFill="1" applyAlignment="1" applyProtection="1">
      <alignment vertical="center" wrapText="1"/>
      <protection/>
    </xf>
    <xf numFmtId="0" fontId="50" fillId="0" borderId="0" xfId="453" applyFont="1" applyAlignment="1" applyProtection="1">
      <alignment vertical="center" wrapText="1"/>
      <protection/>
    </xf>
    <xf numFmtId="0" fontId="50" fillId="0" borderId="0" xfId="453" applyFont="1" applyAlignment="1" applyProtection="1">
      <alignment horizontal="center" vertical="center" wrapText="1"/>
      <protection/>
    </xf>
    <xf numFmtId="0" fontId="40" fillId="25" borderId="0" xfId="456" applyNumberFormat="1" applyFont="1" applyFill="1" applyBorder="1" applyAlignment="1" applyProtection="1">
      <alignment horizontal="center" vertical="center" wrapText="1"/>
      <protection/>
    </xf>
    <xf numFmtId="0" fontId="44" fillId="26" borderId="21" xfId="454" applyFont="1" applyFill="1" applyBorder="1" applyAlignment="1" applyProtection="1">
      <alignment horizontal="center" vertical="center" wrapText="1"/>
      <protection locked="0"/>
    </xf>
    <xf numFmtId="0" fontId="40" fillId="25" borderId="22" xfId="454" applyFont="1" applyFill="1" applyBorder="1" applyAlignment="1" applyProtection="1">
      <alignment horizontal="center" vertical="center" wrapText="1"/>
      <protection/>
    </xf>
    <xf numFmtId="0" fontId="40" fillId="25" borderId="13" xfId="454" applyFont="1" applyFill="1" applyBorder="1" applyAlignment="1" applyProtection="1">
      <alignment horizontal="center" vertical="center" wrapText="1"/>
      <protection/>
    </xf>
    <xf numFmtId="49" fontId="40" fillId="0" borderId="0" xfId="451" applyNumberFormat="1" applyProtection="1">
      <alignment vertical="top"/>
      <protection/>
    </xf>
    <xf numFmtId="0" fontId="52" fillId="0" borderId="0" xfId="453" applyFont="1" applyAlignment="1" applyProtection="1">
      <alignment vertical="center" wrapText="1"/>
      <protection/>
    </xf>
    <xf numFmtId="49" fontId="50" fillId="0" borderId="0" xfId="456" applyNumberFormat="1" applyFont="1" applyAlignment="1" applyProtection="1">
      <alignment horizontal="center" vertical="center" wrapText="1"/>
      <protection/>
    </xf>
    <xf numFmtId="49" fontId="50" fillId="0" borderId="0" xfId="456" applyNumberFormat="1" applyFont="1" applyAlignment="1" applyProtection="1">
      <alignment horizontal="center" vertical="center"/>
      <protection/>
    </xf>
    <xf numFmtId="49" fontId="40" fillId="25" borderId="23" xfId="456" applyNumberFormat="1" applyFont="1" applyFill="1" applyBorder="1" applyAlignment="1" applyProtection="1">
      <alignment horizontal="center" vertical="center" wrapText="1"/>
      <protection/>
    </xf>
    <xf numFmtId="0" fontId="40" fillId="26" borderId="24" xfId="4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56" applyNumberFormat="1" applyFont="1" applyFill="1" applyBorder="1" applyAlignment="1" applyProtection="1">
      <alignment horizontal="center" vertical="center" wrapText="1"/>
      <protection/>
    </xf>
    <xf numFmtId="0" fontId="40" fillId="25" borderId="26" xfId="456" applyNumberFormat="1" applyFont="1" applyFill="1" applyBorder="1" applyAlignment="1" applyProtection="1">
      <alignment horizontal="center" vertical="center" wrapText="1"/>
      <protection/>
    </xf>
    <xf numFmtId="0" fontId="40" fillId="25" borderId="15" xfId="456" applyNumberFormat="1" applyFont="1" applyFill="1" applyBorder="1" applyAlignment="1" applyProtection="1">
      <alignment horizontal="center" vertical="center" wrapText="1"/>
      <protection/>
    </xf>
    <xf numFmtId="0" fontId="40" fillId="25" borderId="27" xfId="456" applyNumberFormat="1" applyFont="1" applyFill="1" applyBorder="1" applyAlignment="1" applyProtection="1">
      <alignment horizontal="center" vertical="center" wrapText="1"/>
      <protection/>
    </xf>
    <xf numFmtId="49" fontId="40" fillId="25" borderId="15" xfId="456" applyNumberFormat="1" applyFont="1" applyFill="1" applyBorder="1" applyAlignment="1" applyProtection="1">
      <alignment horizontal="center" vertical="center" wrapText="1"/>
      <protection/>
    </xf>
    <xf numFmtId="0" fontId="40" fillId="25" borderId="28" xfId="454" applyFont="1" applyFill="1" applyBorder="1" applyAlignment="1" applyProtection="1">
      <alignment horizontal="center" vertical="center" wrapText="1"/>
      <protection/>
    </xf>
    <xf numFmtId="0" fontId="40" fillId="25" borderId="23" xfId="453" applyFont="1" applyFill="1" applyBorder="1" applyAlignment="1" applyProtection="1">
      <alignment horizontal="center" vertical="center" wrapText="1"/>
      <protection/>
    </xf>
    <xf numFmtId="49" fontId="40" fillId="26" borderId="29" xfId="4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54" applyNumberFormat="1" applyFont="1" applyFill="1" applyBorder="1" applyAlignment="1" applyProtection="1">
      <alignment horizontal="center" vertical="center" wrapText="1"/>
      <protection locked="0"/>
    </xf>
    <xf numFmtId="49" fontId="49" fillId="0" borderId="0" xfId="340" applyNumberFormat="1" applyFont="1" applyAlignment="1" applyProtection="1">
      <alignment horizontal="center" vertical="center"/>
      <protection/>
    </xf>
    <xf numFmtId="49" fontId="40" fillId="22" borderId="31" xfId="4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56" applyNumberFormat="1" applyFont="1" applyFill="1" applyBorder="1" applyAlignment="1" applyProtection="1">
      <alignment horizontal="center" vertical="center" wrapText="1"/>
      <protection locked="0"/>
    </xf>
    <xf numFmtId="14" fontId="50" fillId="0" borderId="0" xfId="456" applyNumberFormat="1" applyFont="1" applyFill="1" applyBorder="1" applyAlignment="1" applyProtection="1">
      <alignment horizontal="center" vertical="center" wrapText="1"/>
      <protection/>
    </xf>
    <xf numFmtId="0" fontId="40" fillId="26" borderId="29" xfId="456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0" fontId="44" fillId="25" borderId="21" xfId="0" applyFont="1" applyFill="1" applyBorder="1" applyAlignment="1" applyProtection="1">
      <alignment horizontal="center" vertical="center" wrapText="1"/>
      <protection/>
    </xf>
    <xf numFmtId="0" fontId="53" fillId="25" borderId="36" xfId="0" applyFont="1" applyFill="1" applyBorder="1" applyAlignment="1" applyProtection="1">
      <alignment horizontal="center" vertical="center" wrapText="1"/>
      <protection/>
    </xf>
    <xf numFmtId="0" fontId="53" fillId="25" borderId="37" xfId="0" applyFont="1" applyFill="1" applyBorder="1" applyAlignment="1" applyProtection="1">
      <alignment horizontal="center" vertical="center" wrapText="1"/>
      <protection/>
    </xf>
    <xf numFmtId="0" fontId="53" fillId="25" borderId="3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4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4" fillId="25" borderId="42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center" vertical="center" wrapText="1"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9" fontId="40" fillId="25" borderId="39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5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2" applyProtection="1">
      <alignment vertical="top"/>
      <protection/>
    </xf>
    <xf numFmtId="3" fontId="40" fillId="22" borderId="45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6" xfId="0" applyNumberFormat="1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3" fillId="25" borderId="42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 indent="2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6" borderId="48" xfId="0" applyFont="1" applyFill="1" applyBorder="1" applyAlignment="1" applyProtection="1">
      <alignment horizontal="left" vertical="center" wrapText="1" indent="1"/>
      <protection locked="0"/>
    </xf>
    <xf numFmtId="0" fontId="54" fillId="25" borderId="49" xfId="34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left" vertical="center" wrapText="1" indent="1"/>
      <protection/>
    </xf>
    <xf numFmtId="0" fontId="40" fillId="25" borderId="48" xfId="0" applyFont="1" applyFill="1" applyBorder="1" applyAlignment="1" applyProtection="1">
      <alignment horizontal="left" vertical="center" wrapText="1" indent="1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0" borderId="44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4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4" xfId="0" applyNumberFormat="1" applyFont="1" applyFill="1" applyBorder="1" applyAlignment="1" applyProtection="1">
      <alignment horizontal="center" vertical="center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25" borderId="37" xfId="0" applyFont="1" applyFill="1" applyBorder="1" applyAlignment="1" applyProtection="1">
      <alignment vertical="center" wrapText="1"/>
      <protection/>
    </xf>
    <xf numFmtId="0" fontId="55" fillId="28" borderId="50" xfId="455" applyFont="1" applyFill="1" applyBorder="1" applyAlignment="1" applyProtection="1">
      <alignment horizontal="center"/>
      <protection/>
    </xf>
    <xf numFmtId="4" fontId="40" fillId="4" borderId="44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0" fontId="40" fillId="26" borderId="42" xfId="45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0" fontId="40" fillId="25" borderId="0" xfId="453" applyFont="1" applyFill="1" applyBorder="1" applyAlignment="1" applyProtection="1">
      <alignment vertical="center" wrapText="1"/>
      <protection/>
    </xf>
    <xf numFmtId="49" fontId="40" fillId="25" borderId="0" xfId="456" applyNumberFormat="1" applyFont="1" applyFill="1" applyBorder="1" applyAlignment="1" applyProtection="1">
      <alignment horizontal="center" vertical="center" wrapText="1"/>
      <protection/>
    </xf>
    <xf numFmtId="0" fontId="50" fillId="0" borderId="0" xfId="453" applyFont="1" applyBorder="1" applyAlignment="1" applyProtection="1">
      <alignment vertical="center" wrapText="1"/>
      <protection/>
    </xf>
    <xf numFmtId="0" fontId="40" fillId="0" borderId="0" xfId="453" applyFont="1" applyBorder="1" applyAlignment="1" applyProtection="1">
      <alignment vertical="center" wrapText="1"/>
      <protection/>
    </xf>
    <xf numFmtId="0" fontId="40" fillId="27" borderId="34" xfId="453" applyFont="1" applyFill="1" applyBorder="1" applyAlignment="1" applyProtection="1">
      <alignment vertical="center" wrapText="1"/>
      <protection/>
    </xf>
    <xf numFmtId="0" fontId="40" fillId="27" borderId="14" xfId="453" applyFont="1" applyFill="1" applyBorder="1" applyAlignment="1" applyProtection="1">
      <alignment vertical="center" wrapText="1"/>
      <protection/>
    </xf>
    <xf numFmtId="0" fontId="40" fillId="27" borderId="41" xfId="453" applyFont="1" applyFill="1" applyBorder="1" applyAlignment="1" applyProtection="1">
      <alignment vertical="center" wrapText="1"/>
      <protection/>
    </xf>
    <xf numFmtId="0" fontId="40" fillId="25" borderId="25" xfId="454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44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453" applyFont="1" applyFill="1" applyBorder="1" applyAlignment="1" applyProtection="1">
      <alignment horizontal="center" vertical="center" wrapText="1"/>
      <protection locked="0"/>
    </xf>
    <xf numFmtId="0" fontId="54" fillId="0" borderId="0" xfId="340" applyFont="1" applyAlignment="1" applyProtection="1">
      <alignment/>
      <protection/>
    </xf>
    <xf numFmtId="0" fontId="54" fillId="28" borderId="50" xfId="340" applyFont="1" applyFill="1" applyBorder="1" applyAlignment="1" applyProtection="1">
      <alignment vertical="center"/>
      <protection/>
    </xf>
    <xf numFmtId="49" fontId="55" fillId="28" borderId="51" xfId="455" applyNumberFormat="1" applyFont="1" applyFill="1" applyBorder="1" applyProtection="1">
      <alignment/>
      <protection/>
    </xf>
    <xf numFmtId="0" fontId="54" fillId="25" borderId="14" xfId="340" applyFont="1" applyFill="1" applyBorder="1" applyAlignment="1" applyProtection="1">
      <alignment horizontal="center" vertical="center"/>
      <protection/>
    </xf>
    <xf numFmtId="0" fontId="54" fillId="25" borderId="20" xfId="340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25" borderId="48" xfId="0" applyFont="1" applyFill="1" applyBorder="1" applyAlignment="1" applyProtection="1">
      <alignment horizontal="left" vertical="center" wrapText="1"/>
      <protection/>
    </xf>
    <xf numFmtId="0" fontId="40" fillId="25" borderId="48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0" xfId="0" applyFont="1" applyFill="1" applyBorder="1" applyAlignment="1" applyProtection="1">
      <alignment vertical="center" wrapText="1"/>
      <protection/>
    </xf>
    <xf numFmtId="14" fontId="40" fillId="0" borderId="40" xfId="0" applyNumberFormat="1" applyFont="1" applyFill="1" applyBorder="1" applyAlignment="1" applyProtection="1">
      <alignment vertical="center" wrapText="1"/>
      <protection/>
    </xf>
    <xf numFmtId="49" fontId="40" fillId="0" borderId="40" xfId="0" applyNumberFormat="1" applyFont="1" applyFill="1" applyBorder="1" applyAlignment="1" applyProtection="1">
      <alignment vertical="center" wrapText="1"/>
      <protection/>
    </xf>
    <xf numFmtId="49" fontId="40" fillId="0" borderId="45" xfId="0" applyNumberFormat="1" applyFont="1" applyFill="1" applyBorder="1" applyAlignment="1" applyProtection="1">
      <alignment vertical="center" wrapText="1"/>
      <protection/>
    </xf>
    <xf numFmtId="49" fontId="53" fillId="25" borderId="25" xfId="0" applyNumberFormat="1" applyFont="1" applyFill="1" applyBorder="1" applyAlignment="1" applyProtection="1">
      <alignment horizontal="center" vertical="center" wrapText="1"/>
      <protection/>
    </xf>
    <xf numFmtId="0" fontId="53" fillId="25" borderId="35" xfId="0" applyFont="1" applyFill="1" applyBorder="1" applyAlignment="1" applyProtection="1">
      <alignment horizontal="center" vertical="center" wrapText="1"/>
      <protection/>
    </xf>
    <xf numFmtId="0" fontId="53" fillId="25" borderId="21" xfId="0" applyFont="1" applyFill="1" applyBorder="1" applyAlignment="1" applyProtection="1">
      <alignment horizontal="center" vertical="center" wrapText="1"/>
      <protection/>
    </xf>
    <xf numFmtId="49" fontId="44" fillId="7" borderId="13" xfId="452" applyFont="1" applyFill="1" applyBorder="1" applyAlignment="1" applyProtection="1">
      <alignment horizontal="center" vertical="center" wrapText="1"/>
      <protection/>
    </xf>
    <xf numFmtId="0" fontId="54" fillId="27" borderId="0" xfId="340" applyFont="1" applyFill="1" applyAlignment="1" applyProtection="1">
      <alignment/>
      <protection/>
    </xf>
    <xf numFmtId="0" fontId="56" fillId="27" borderId="0" xfId="0" applyFont="1" applyFill="1" applyBorder="1" applyAlignment="1" applyProtection="1">
      <alignment horizont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40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4" fillId="0" borderId="39" xfId="0" applyNumberFormat="1" applyFont="1" applyFill="1" applyBorder="1" applyAlignment="1" applyProtection="1">
      <alignment horizontal="center" vertical="center" wrapText="1"/>
      <protection/>
    </xf>
    <xf numFmtId="0" fontId="44" fillId="0" borderId="41" xfId="0" applyFont="1" applyFill="1" applyBorder="1" applyAlignment="1" applyProtection="1">
      <alignment vertical="center" wrapText="1"/>
      <protection/>
    </xf>
    <xf numFmtId="0" fontId="40" fillId="0" borderId="41" xfId="0" applyFont="1" applyFill="1" applyBorder="1" applyAlignment="1" applyProtection="1">
      <alignment horizontal="center" vertical="center" wrapText="1"/>
      <protection/>
    </xf>
    <xf numFmtId="49" fontId="40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41" xfId="0" applyFont="1" applyFill="1" applyBorder="1" applyAlignment="1" applyProtection="1">
      <alignment horizontal="left" vertical="center" wrapText="1" indent="1"/>
      <protection/>
    </xf>
    <xf numFmtId="0" fontId="40" fillId="0" borderId="41" xfId="0" applyFont="1" applyBorder="1" applyAlignment="1" applyProtection="1">
      <alignment horizontal="left" vertical="center" wrapText="1" indent="2"/>
      <protection/>
    </xf>
    <xf numFmtId="0" fontId="40" fillId="0" borderId="41" xfId="0" applyFont="1" applyBorder="1" applyAlignment="1" applyProtection="1">
      <alignment horizontal="center" vertical="center" wrapText="1"/>
      <protection/>
    </xf>
    <xf numFmtId="49" fontId="40" fillId="0" borderId="39" xfId="0" applyNumberFormat="1" applyFont="1" applyFill="1" applyBorder="1" applyAlignment="1" applyProtection="1">
      <alignment horizontal="center" vertical="center" wrapText="1"/>
      <protection/>
    </xf>
    <xf numFmtId="0" fontId="40" fillId="0" borderId="41" xfId="0" applyFont="1" applyFill="1" applyBorder="1" applyAlignment="1" applyProtection="1">
      <alignment horizontal="left" vertical="center" wrapText="1" indent="2"/>
      <protection/>
    </xf>
    <xf numFmtId="0" fontId="40" fillId="0" borderId="41" xfId="0" applyFont="1" applyBorder="1" applyAlignment="1" applyProtection="1">
      <alignment horizontal="left" vertical="center" wrapText="1" indent="3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41" xfId="0" applyFont="1" applyBorder="1" applyAlignment="1" applyProtection="1">
      <alignment vertical="center" wrapText="1"/>
      <protection/>
    </xf>
    <xf numFmtId="0" fontId="40" fillId="0" borderId="41" xfId="0" applyFont="1" applyBorder="1" applyAlignment="1" applyProtection="1">
      <alignment horizontal="left" vertical="center" wrapText="1" indent="1"/>
      <protection/>
    </xf>
    <xf numFmtId="49" fontId="44" fillId="0" borderId="36" xfId="0" applyNumberFormat="1" applyFont="1" applyBorder="1" applyAlignment="1" applyProtection="1">
      <alignment horizontal="center" vertical="center" wrapText="1"/>
      <protection/>
    </xf>
    <xf numFmtId="0" fontId="44" fillId="0" borderId="52" xfId="0" applyFont="1" applyBorder="1" applyAlignment="1" applyProtection="1">
      <alignment vertical="center" wrapText="1"/>
      <protection/>
    </xf>
    <xf numFmtId="0" fontId="40" fillId="0" borderId="52" xfId="0" applyFont="1" applyBorder="1" applyAlignment="1" applyProtection="1">
      <alignment horizontal="center" vertical="center" wrapText="1"/>
      <protection/>
    </xf>
    <xf numFmtId="49" fontId="44" fillId="26" borderId="44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54" applyFont="1" applyFill="1" applyBorder="1" applyAlignment="1" applyProtection="1">
      <alignment horizontal="center" vertical="center" wrapText="1"/>
      <protection locked="0"/>
    </xf>
    <xf numFmtId="167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3" applyFont="1" applyFill="1" applyBorder="1" applyAlignment="1" applyProtection="1">
      <alignment horizontal="center" vertical="center" wrapText="1"/>
      <protection/>
    </xf>
    <xf numFmtId="0" fontId="44" fillId="26" borderId="54" xfId="453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1" applyNumberFormat="1" applyFont="1" applyProtection="1">
      <alignment vertical="top"/>
      <protection/>
    </xf>
    <xf numFmtId="49" fontId="57" fillId="25" borderId="30" xfId="340" applyNumberFormat="1" applyFont="1" applyFill="1" applyBorder="1" applyAlignment="1" applyProtection="1">
      <alignment horizontal="center" vertical="center" wrapText="1"/>
      <protection locked="0"/>
    </xf>
    <xf numFmtId="49" fontId="48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8" fillId="22" borderId="13" xfId="0" applyNumberFormat="1" applyFont="1" applyFill="1" applyBorder="1" applyAlignment="1" applyProtection="1">
      <alignment vertical="center" wrapText="1"/>
      <protection locked="0"/>
    </xf>
    <xf numFmtId="49" fontId="48" fillId="22" borderId="24" xfId="0" applyNumberFormat="1" applyFont="1" applyFill="1" applyBorder="1" applyAlignment="1" applyProtection="1">
      <alignment vertical="center" wrapText="1"/>
      <protection locked="0"/>
    </xf>
    <xf numFmtId="195" fontId="48" fillId="22" borderId="13" xfId="0" applyNumberFormat="1" applyFont="1" applyFill="1" applyBorder="1" applyAlignment="1" applyProtection="1">
      <alignment vertical="center" wrapText="1"/>
      <protection locked="0"/>
    </xf>
    <xf numFmtId="164" fontId="40" fillId="22" borderId="24" xfId="0" applyNumberFormat="1" applyFont="1" applyFill="1" applyBorder="1" applyAlignment="1" applyProtection="1">
      <alignment horizontal="center" vertical="center"/>
      <protection locked="0"/>
    </xf>
    <xf numFmtId="196" fontId="40" fillId="22" borderId="45" xfId="0" applyNumberFormat="1" applyFont="1" applyFill="1" applyBorder="1" applyAlignment="1" applyProtection="1">
      <alignment horizontal="center" vertical="center"/>
      <protection locked="0"/>
    </xf>
    <xf numFmtId="196" fontId="40" fillId="22" borderId="24" xfId="0" applyNumberFormat="1" applyFont="1" applyFill="1" applyBorder="1" applyAlignment="1" applyProtection="1">
      <alignment horizontal="center" vertical="center"/>
      <protection locked="0"/>
    </xf>
    <xf numFmtId="3" fontId="40" fillId="4" borderId="45" xfId="0" applyNumberFormat="1" applyFont="1" applyFill="1" applyBorder="1" applyAlignment="1" applyProtection="1">
      <alignment horizontal="center" vertical="center"/>
      <protection/>
    </xf>
    <xf numFmtId="3" fontId="40" fillId="22" borderId="55" xfId="0" applyNumberFormat="1" applyFont="1" applyFill="1" applyBorder="1" applyAlignment="1" applyProtection="1">
      <alignment horizontal="center" vertical="center"/>
      <protection locked="0"/>
    </xf>
    <xf numFmtId="49" fontId="40" fillId="25" borderId="13" xfId="0" applyNumberFormat="1" applyFont="1" applyFill="1" applyBorder="1" applyAlignment="1" applyProtection="1">
      <alignment horizontal="center" vertical="center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3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53" fillId="25" borderId="56" xfId="0" applyFont="1" applyFill="1" applyBorder="1" applyAlignment="1" applyProtection="1">
      <alignment horizontal="center" vertical="center" wrapText="1"/>
      <protection/>
    </xf>
    <xf numFmtId="49" fontId="40" fillId="22" borderId="40" xfId="0" applyNumberFormat="1" applyFont="1" applyFill="1" applyBorder="1" applyAlignment="1" applyProtection="1">
      <alignment horizontal="center" vertical="center" wrapText="1"/>
      <protection locked="0"/>
    </xf>
    <xf numFmtId="0" fontId="53" fillId="25" borderId="13" xfId="0" applyFont="1" applyFill="1" applyBorder="1" applyAlignment="1" applyProtection="1">
      <alignment horizontal="center" vertical="center" wrapText="1"/>
      <protection/>
    </xf>
    <xf numFmtId="49" fontId="40" fillId="25" borderId="39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/>
      <protection/>
    </xf>
    <xf numFmtId="49" fontId="40" fillId="22" borderId="19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45" xfId="0" applyNumberFormat="1" applyFont="1" applyFill="1" applyBorder="1" applyAlignment="1" applyProtection="1">
      <alignment horizontal="center" vertical="center" shrinkToFit="1"/>
      <protection/>
    </xf>
    <xf numFmtId="49" fontId="40" fillId="25" borderId="57" xfId="0" applyNumberFormat="1" applyFont="1" applyFill="1" applyBorder="1" applyAlignment="1" applyProtection="1">
      <alignment horizontal="center" vertical="center"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49" fontId="40" fillId="22" borderId="13" xfId="0" applyNumberFormat="1" applyFont="1" applyFill="1" applyBorder="1" applyAlignment="1" applyProtection="1">
      <alignment horizontal="left" vertical="center" wrapText="1" shrinkToFit="1"/>
      <protection locked="0"/>
    </xf>
    <xf numFmtId="4" fontId="40" fillId="25" borderId="13" xfId="0" applyNumberFormat="1" applyFont="1" applyFill="1" applyBorder="1" applyAlignment="1" applyProtection="1">
      <alignment horizontal="center" vertical="center"/>
      <protection locked="0"/>
    </xf>
    <xf numFmtId="4" fontId="40" fillId="25" borderId="13" xfId="0" applyNumberFormat="1" applyFont="1" applyFill="1" applyBorder="1" applyAlignment="1" applyProtection="1">
      <alignment horizontal="center" vertical="center"/>
      <protection/>
    </xf>
    <xf numFmtId="49" fontId="55" fillId="28" borderId="58" xfId="455" applyNumberFormat="1" applyFont="1" applyFill="1" applyBorder="1" applyProtection="1">
      <alignment/>
      <protection/>
    </xf>
    <xf numFmtId="0" fontId="55" fillId="28" borderId="20" xfId="455" applyFont="1" applyFill="1" applyBorder="1" applyAlignment="1" applyProtection="1">
      <alignment horizontal="center"/>
      <protection/>
    </xf>
    <xf numFmtId="0" fontId="58" fillId="28" borderId="20" xfId="340" applyFont="1" applyFill="1" applyBorder="1" applyAlignment="1" applyProtection="1">
      <alignment vertical="center"/>
      <protection/>
    </xf>
    <xf numFmtId="0" fontId="44" fillId="25" borderId="59" xfId="0" applyFont="1" applyFill="1" applyBorder="1" applyAlignment="1" applyProtection="1">
      <alignment horizontal="center" wrapText="1"/>
      <protection/>
    </xf>
    <xf numFmtId="0" fontId="40" fillId="25" borderId="59" xfId="0" applyFont="1" applyFill="1" applyBorder="1" applyAlignment="1" applyProtection="1">
      <alignment/>
      <protection/>
    </xf>
    <xf numFmtId="0" fontId="55" fillId="28" borderId="13" xfId="455" applyFont="1" applyFill="1" applyBorder="1" applyAlignment="1" applyProtection="1">
      <alignment horizontal="center"/>
      <protection/>
    </xf>
    <xf numFmtId="2" fontId="40" fillId="22" borderId="24" xfId="0" applyNumberFormat="1" applyFont="1" applyFill="1" applyBorder="1" applyAlignment="1" applyProtection="1">
      <alignment horizontal="center" vertical="center"/>
      <protection locked="0"/>
    </xf>
    <xf numFmtId="196" fontId="0" fillId="0" borderId="0" xfId="0" applyNumberFormat="1" applyAlignment="1">
      <alignment/>
    </xf>
    <xf numFmtId="2" fontId="40" fillId="4" borderId="24" xfId="0" applyNumberFormat="1" applyFont="1" applyFill="1" applyBorder="1" applyAlignment="1" applyProtection="1">
      <alignment horizontal="center" vertical="center"/>
      <protection/>
    </xf>
    <xf numFmtId="164" fontId="40" fillId="4" borderId="24" xfId="0" applyNumberFormat="1" applyFont="1" applyFill="1" applyBorder="1" applyAlignment="1" applyProtection="1">
      <alignment horizontal="center" vertical="center"/>
      <protection/>
    </xf>
    <xf numFmtId="195" fontId="40" fillId="22" borderId="24" xfId="0" applyNumberFormat="1" applyFont="1" applyFill="1" applyBorder="1" applyAlignment="1" applyProtection="1">
      <alignment horizontal="center" vertical="center"/>
      <protection locked="0"/>
    </xf>
    <xf numFmtId="1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25" borderId="33" xfId="456" applyNumberFormat="1" applyFont="1" applyFill="1" applyBorder="1" applyAlignment="1" applyProtection="1">
      <alignment horizontal="center" vertical="center" wrapText="1"/>
      <protection/>
    </xf>
    <xf numFmtId="49" fontId="40" fillId="25" borderId="27" xfId="456" applyNumberFormat="1" applyFont="1" applyFill="1" applyBorder="1" applyAlignment="1" applyProtection="1">
      <alignment horizontal="center" vertical="center" wrapText="1"/>
      <protection/>
    </xf>
    <xf numFmtId="0" fontId="40" fillId="25" borderId="60" xfId="454" applyFont="1" applyFill="1" applyBorder="1" applyAlignment="1" applyProtection="1">
      <alignment horizontal="center" vertical="center" wrapText="1"/>
      <protection/>
    </xf>
    <xf numFmtId="0" fontId="40" fillId="25" borderId="61" xfId="454" applyFont="1" applyFill="1" applyBorder="1" applyAlignment="1" applyProtection="1">
      <alignment horizontal="center" vertical="center" wrapText="1"/>
      <protection/>
    </xf>
    <xf numFmtId="0" fontId="40" fillId="25" borderId="51" xfId="454" applyFont="1" applyFill="1" applyBorder="1" applyAlignment="1" applyProtection="1">
      <alignment horizontal="center" vertical="center" wrapText="1"/>
      <protection/>
    </xf>
    <xf numFmtId="0" fontId="40" fillId="25" borderId="22" xfId="454" applyFont="1" applyFill="1" applyBorder="1" applyAlignment="1" applyProtection="1">
      <alignment horizontal="center" vertical="center" wrapText="1"/>
      <protection/>
    </xf>
    <xf numFmtId="0" fontId="40" fillId="25" borderId="33" xfId="454" applyFont="1" applyFill="1" applyBorder="1" applyAlignment="1" applyProtection="1">
      <alignment horizontal="center" vertical="center" wrapText="1"/>
      <protection/>
    </xf>
    <xf numFmtId="0" fontId="40" fillId="26" borderId="42" xfId="456" applyNumberFormat="1" applyFont="1" applyFill="1" applyBorder="1" applyAlignment="1" applyProtection="1">
      <alignment horizontal="center" vertical="center" wrapText="1"/>
      <protection locked="0"/>
    </xf>
    <xf numFmtId="0" fontId="40" fillId="26" borderId="62" xfId="456" applyNumberFormat="1" applyFont="1" applyFill="1" applyBorder="1" applyAlignment="1" applyProtection="1">
      <alignment horizontal="center" vertical="center" wrapText="1"/>
      <protection locked="0"/>
    </xf>
    <xf numFmtId="0" fontId="40" fillId="25" borderId="42" xfId="456" applyNumberFormat="1" applyFont="1" applyFill="1" applyBorder="1" applyAlignment="1" applyProtection="1">
      <alignment horizontal="center" vertical="center" wrapText="1"/>
      <protection/>
    </xf>
    <xf numFmtId="0" fontId="40" fillId="25" borderId="62" xfId="456" applyNumberFormat="1" applyFont="1" applyFill="1" applyBorder="1" applyAlignment="1" applyProtection="1">
      <alignment horizontal="center" vertical="center" wrapText="1"/>
      <protection/>
    </xf>
    <xf numFmtId="0" fontId="40" fillId="26" borderId="42" xfId="454" applyFont="1" applyFill="1" applyBorder="1" applyAlignment="1" applyProtection="1">
      <alignment horizontal="center" vertical="center" wrapText="1"/>
      <protection locked="0"/>
    </xf>
    <xf numFmtId="0" fontId="40" fillId="26" borderId="62" xfId="454" applyFont="1" applyFill="1" applyBorder="1" applyAlignment="1" applyProtection="1">
      <alignment horizontal="center" vertical="center" wrapText="1"/>
      <protection locked="0"/>
    </xf>
    <xf numFmtId="0" fontId="40" fillId="25" borderId="27" xfId="454" applyFont="1" applyFill="1" applyBorder="1" applyAlignment="1" applyProtection="1">
      <alignment horizontal="center" vertical="center" wrapText="1"/>
      <protection/>
    </xf>
    <xf numFmtId="0" fontId="44" fillId="25" borderId="17" xfId="454" applyFont="1" applyFill="1" applyBorder="1" applyAlignment="1" applyProtection="1">
      <alignment horizontal="right" vertical="center" wrapText="1"/>
      <protection/>
    </xf>
    <xf numFmtId="0" fontId="44" fillId="7" borderId="44" xfId="454" applyFont="1" applyFill="1" applyBorder="1" applyAlignment="1" applyProtection="1">
      <alignment horizontal="center" vertical="center" wrapText="1"/>
      <protection/>
    </xf>
    <xf numFmtId="0" fontId="44" fillId="7" borderId="50" xfId="454" applyFont="1" applyFill="1" applyBorder="1" applyAlignment="1" applyProtection="1">
      <alignment horizontal="center" vertical="center" wrapText="1"/>
      <protection/>
    </xf>
    <xf numFmtId="0" fontId="44" fillId="7" borderId="22" xfId="454" applyFont="1" applyFill="1" applyBorder="1" applyAlignment="1" applyProtection="1">
      <alignment horizontal="center" vertical="center" wrapText="1"/>
      <protection/>
    </xf>
    <xf numFmtId="0" fontId="44" fillId="25" borderId="15" xfId="454" applyFont="1" applyFill="1" applyBorder="1" applyAlignment="1" applyProtection="1">
      <alignment horizontal="center" vertical="center" wrapText="1"/>
      <protection/>
    </xf>
    <xf numFmtId="0" fontId="44" fillId="25" borderId="29" xfId="454" applyFont="1" applyFill="1" applyBorder="1" applyAlignment="1" applyProtection="1">
      <alignment horizontal="center" vertical="center" wrapText="1"/>
      <protection/>
    </xf>
    <xf numFmtId="0" fontId="44" fillId="4" borderId="27" xfId="454" applyFont="1" applyFill="1" applyBorder="1" applyAlignment="1" applyProtection="1">
      <alignment horizontal="center" vertical="center" wrapText="1"/>
      <protection/>
    </xf>
    <xf numFmtId="0" fontId="44" fillId="4" borderId="30" xfId="454" applyFont="1" applyFill="1" applyBorder="1" applyAlignment="1" applyProtection="1">
      <alignment horizontal="center" vertical="center" wrapText="1"/>
      <protection/>
    </xf>
    <xf numFmtId="0" fontId="44" fillId="7" borderId="44" xfId="0" applyFont="1" applyFill="1" applyBorder="1" applyAlignment="1" applyProtection="1">
      <alignment horizontal="center" vertical="center" wrapText="1"/>
      <protection/>
    </xf>
    <xf numFmtId="0" fontId="44" fillId="7" borderId="50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0" fontId="44" fillId="25" borderId="50" xfId="0" applyFont="1" applyFill="1" applyBorder="1" applyAlignment="1" applyProtection="1">
      <alignment horizontal="center" vertical="center" wrapText="1"/>
      <protection/>
    </xf>
    <xf numFmtId="0" fontId="44" fillId="25" borderId="22" xfId="0" applyFont="1" applyFill="1" applyBorder="1" applyAlignment="1" applyProtection="1">
      <alignment horizontal="center" vertical="center" wrapText="1"/>
      <protection/>
    </xf>
  </cellXfs>
  <cellStyles count="52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ДАТА" xfId="342"/>
    <cellStyle name="Currency" xfId="343"/>
    <cellStyle name="Currency [0]" xfId="344"/>
    <cellStyle name="Заголовок" xfId="345"/>
    <cellStyle name="Заголовок 1" xfId="346"/>
    <cellStyle name="Заголовок 1 2" xfId="347"/>
    <cellStyle name="Заголовок 1 3" xfId="348"/>
    <cellStyle name="Заголовок 1 4" xfId="349"/>
    <cellStyle name="Заголовок 1 5" xfId="350"/>
    <cellStyle name="Заголовок 1 6" xfId="351"/>
    <cellStyle name="Заголовок 1 7" xfId="352"/>
    <cellStyle name="Заголовок 1 8" xfId="353"/>
    <cellStyle name="Заголовок 1 9" xfId="354"/>
    <cellStyle name="Заголовок 2" xfId="355"/>
    <cellStyle name="Заголовок 2 2" xfId="356"/>
    <cellStyle name="Заголовок 2 3" xfId="357"/>
    <cellStyle name="Заголовок 2 4" xfId="358"/>
    <cellStyle name="Заголовок 2 5" xfId="359"/>
    <cellStyle name="Заголовок 2 6" xfId="360"/>
    <cellStyle name="Заголовок 2 7" xfId="361"/>
    <cellStyle name="Заголовок 2 8" xfId="362"/>
    <cellStyle name="Заголовок 2 9" xfId="363"/>
    <cellStyle name="Заголовок 3" xfId="364"/>
    <cellStyle name="Заголовок 3 2" xfId="365"/>
    <cellStyle name="Заголовок 3 3" xfId="366"/>
    <cellStyle name="Заголовок 3 4" xfId="367"/>
    <cellStyle name="Заголовок 3 5" xfId="368"/>
    <cellStyle name="Заголовок 3 6" xfId="369"/>
    <cellStyle name="Заголовок 3 7" xfId="370"/>
    <cellStyle name="Заголовок 3 8" xfId="371"/>
    <cellStyle name="Заголовок 3 9" xfId="372"/>
    <cellStyle name="Заголовок 4" xfId="373"/>
    <cellStyle name="Заголовок 4 2" xfId="374"/>
    <cellStyle name="Заголовок 4 3" xfId="375"/>
    <cellStyle name="Заголовок 4 4" xfId="376"/>
    <cellStyle name="Заголовок 4 5" xfId="377"/>
    <cellStyle name="Заголовок 4 6" xfId="378"/>
    <cellStyle name="Заголовок 4 7" xfId="379"/>
    <cellStyle name="Заголовок 4 8" xfId="380"/>
    <cellStyle name="Заголовок 4 9" xfId="381"/>
    <cellStyle name="ЗАГОЛОВОК1" xfId="382"/>
    <cellStyle name="ЗАГОЛОВОК2" xfId="383"/>
    <cellStyle name="ЗаголовокСтолбца" xfId="384"/>
    <cellStyle name="Защитный" xfId="385"/>
    <cellStyle name="Значение" xfId="386"/>
    <cellStyle name="Итог" xfId="387"/>
    <cellStyle name="Итог 2" xfId="388"/>
    <cellStyle name="Итог 3" xfId="389"/>
    <cellStyle name="Итог 4" xfId="390"/>
    <cellStyle name="Итог 5" xfId="391"/>
    <cellStyle name="Итог 6" xfId="392"/>
    <cellStyle name="Итог 7" xfId="393"/>
    <cellStyle name="Итог 8" xfId="394"/>
    <cellStyle name="Итог 9" xfId="395"/>
    <cellStyle name="ИТОГОВЫЙ" xfId="396"/>
    <cellStyle name="Контрольная ячейка" xfId="397"/>
    <cellStyle name="Контрольная ячейка 2" xfId="398"/>
    <cellStyle name="Контрольная ячейка 3" xfId="399"/>
    <cellStyle name="Контрольная ячейка 4" xfId="400"/>
    <cellStyle name="Контрольная ячейка 5" xfId="401"/>
    <cellStyle name="Контрольная ячейка 6" xfId="402"/>
    <cellStyle name="Контрольная ячейка 7" xfId="403"/>
    <cellStyle name="Контрольная ячейка 8" xfId="404"/>
    <cellStyle name="Контрольная ячейка 9" xfId="405"/>
    <cellStyle name="Мои наименования показателей" xfId="406"/>
    <cellStyle name="Мои наименования показателей 2" xfId="407"/>
    <cellStyle name="Мои наименования показателей 3" xfId="408"/>
    <cellStyle name="Мои наименования показателей 4" xfId="409"/>
    <cellStyle name="Мои наименования показателей 5" xfId="410"/>
    <cellStyle name="Мои наименования показателей 6" xfId="411"/>
    <cellStyle name="Мои наименования показателей 7" xfId="412"/>
    <cellStyle name="Мои наименования показателей 8" xfId="413"/>
    <cellStyle name="Мои наименования показателей_BALANCE.TBO.1.71" xfId="414"/>
    <cellStyle name="Мой заголовок" xfId="415"/>
    <cellStyle name="Мой заголовок листа" xfId="416"/>
    <cellStyle name="назв фил" xfId="417"/>
    <cellStyle name="Название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7" xfId="424"/>
    <cellStyle name="Название 8" xfId="425"/>
    <cellStyle name="Название 9" xfId="426"/>
    <cellStyle name="Нейтральный" xfId="427"/>
    <cellStyle name="Нейтральный 2" xfId="428"/>
    <cellStyle name="Нейтральный 3" xfId="429"/>
    <cellStyle name="Нейтральный 4" xfId="430"/>
    <cellStyle name="Нейтральный 5" xfId="431"/>
    <cellStyle name="Нейтральный 6" xfId="432"/>
    <cellStyle name="Нейтральный 7" xfId="433"/>
    <cellStyle name="Нейтральный 8" xfId="434"/>
    <cellStyle name="Нейтральный 9" xfId="435"/>
    <cellStyle name="Обычный 10" xfId="436"/>
    <cellStyle name="Обычный 2" xfId="437"/>
    <cellStyle name="Обычный 2 2" xfId="438"/>
    <cellStyle name="Обычный 2 3" xfId="439"/>
    <cellStyle name="Обычный 2 4" xfId="440"/>
    <cellStyle name="Обычный 2 5" xfId="441"/>
    <cellStyle name="Обычный 2 6" xfId="442"/>
    <cellStyle name="Обычный 2_EE.FORMA15.BS.4.78(v0.1)" xfId="443"/>
    <cellStyle name="Обычный 3" xfId="444"/>
    <cellStyle name="Обычный 4" xfId="445"/>
    <cellStyle name="Обычный 5" xfId="446"/>
    <cellStyle name="Обычный 6" xfId="447"/>
    <cellStyle name="Обычный 7" xfId="448"/>
    <cellStyle name="Обычный 8" xfId="449"/>
    <cellStyle name="Обычный 9" xfId="450"/>
    <cellStyle name="Обычный_OREP.JKH.POD.2010YEAR(v1.0)" xfId="451"/>
    <cellStyle name="Обычный_PREDEL.JKH.2010(v1.3)" xfId="452"/>
    <cellStyle name="Обычный_PRIL1.ELECTR" xfId="453"/>
    <cellStyle name="Обычный_ЖКУ_проект3" xfId="454"/>
    <cellStyle name="Обычный_Котёл Сбыты" xfId="455"/>
    <cellStyle name="Обычный_форма 1 водопровод для орг" xfId="456"/>
    <cellStyle name="Followed Hyperlink" xfId="457"/>
    <cellStyle name="Плохой" xfId="458"/>
    <cellStyle name="Плохой 2" xfId="459"/>
    <cellStyle name="Плохой 3" xfId="460"/>
    <cellStyle name="Плохой 4" xfId="461"/>
    <cellStyle name="Плохой 5" xfId="462"/>
    <cellStyle name="Плохой 6" xfId="463"/>
    <cellStyle name="Плохой 7" xfId="464"/>
    <cellStyle name="Плохой 8" xfId="465"/>
    <cellStyle name="Плохой 9" xfId="466"/>
    <cellStyle name="Поле ввода" xfId="467"/>
    <cellStyle name="Пояснение" xfId="468"/>
    <cellStyle name="Пояснение 2" xfId="469"/>
    <cellStyle name="Пояснение 3" xfId="470"/>
    <cellStyle name="Пояснение 4" xfId="471"/>
    <cellStyle name="Пояснение 5" xfId="472"/>
    <cellStyle name="Пояснение 6" xfId="473"/>
    <cellStyle name="Пояснение 7" xfId="474"/>
    <cellStyle name="Пояснение 8" xfId="475"/>
    <cellStyle name="Пояснение 9" xfId="476"/>
    <cellStyle name="Примечание" xfId="477"/>
    <cellStyle name="Примечание 10" xfId="478"/>
    <cellStyle name="Примечание 11" xfId="479"/>
    <cellStyle name="Примечание 12" xfId="480"/>
    <cellStyle name="Примечание 2" xfId="481"/>
    <cellStyle name="Примечание 2 2" xfId="482"/>
    <cellStyle name="Примечание 2 3" xfId="483"/>
    <cellStyle name="Примечание 2 4" xfId="484"/>
    <cellStyle name="Примечание 2 5" xfId="485"/>
    <cellStyle name="Примечание 2 6" xfId="486"/>
    <cellStyle name="Примечание 3" xfId="487"/>
    <cellStyle name="Примечание 4" xfId="488"/>
    <cellStyle name="Примечание 5" xfId="489"/>
    <cellStyle name="Примечание 6" xfId="490"/>
    <cellStyle name="Примечание 7" xfId="491"/>
    <cellStyle name="Примечание 8" xfId="492"/>
    <cellStyle name="Примечание 9" xfId="493"/>
    <cellStyle name="Percent" xfId="494"/>
    <cellStyle name="Процентный 2" xfId="495"/>
    <cellStyle name="Процентный 3" xfId="496"/>
    <cellStyle name="Процентный 4" xfId="497"/>
    <cellStyle name="Связанная ячейка" xfId="498"/>
    <cellStyle name="Связанная ячейка 2" xfId="499"/>
    <cellStyle name="Связанная ячейка 3" xfId="500"/>
    <cellStyle name="Связанная ячейка 4" xfId="501"/>
    <cellStyle name="Связанная ячейка 5" xfId="502"/>
    <cellStyle name="Связанная ячейка 6" xfId="503"/>
    <cellStyle name="Связанная ячейка 7" xfId="504"/>
    <cellStyle name="Связанная ячейка 8" xfId="505"/>
    <cellStyle name="Связанная ячейка 9" xfId="506"/>
    <cellStyle name="Стиль 1" xfId="507"/>
    <cellStyle name="ТЕКСТ" xfId="508"/>
    <cellStyle name="Текст предупреждения" xfId="509"/>
    <cellStyle name="Текст предупреждения 2" xfId="510"/>
    <cellStyle name="Текст предупреждения 3" xfId="511"/>
    <cellStyle name="Текст предупреждения 4" xfId="512"/>
    <cellStyle name="Текст предупреждения 5" xfId="513"/>
    <cellStyle name="Текст предупреждения 6" xfId="514"/>
    <cellStyle name="Текст предупреждения 7" xfId="515"/>
    <cellStyle name="Текст предупреждения 8" xfId="516"/>
    <cellStyle name="Текст предупреждения 9" xfId="517"/>
    <cellStyle name="Текстовый" xfId="518"/>
    <cellStyle name="Тысячи [0]_3Com" xfId="519"/>
    <cellStyle name="Тысячи_3Com" xfId="520"/>
    <cellStyle name="ФИКСИРОВАННЫЙ" xfId="521"/>
    <cellStyle name="Comma" xfId="522"/>
    <cellStyle name="Comma [0]" xfId="523"/>
    <cellStyle name="Финансовый 2" xfId="524"/>
    <cellStyle name="Формула" xfId="525"/>
    <cellStyle name="ФормулаВБ" xfId="526"/>
    <cellStyle name="ФормулаНаКонтроль" xfId="527"/>
    <cellStyle name="Хороший" xfId="528"/>
    <cellStyle name="Хороший 2" xfId="529"/>
    <cellStyle name="Хороший 3" xfId="530"/>
    <cellStyle name="Хороший 4" xfId="531"/>
    <cellStyle name="Хороший 5" xfId="532"/>
    <cellStyle name="Хороший 6" xfId="533"/>
    <cellStyle name="Хороший 7" xfId="534"/>
    <cellStyle name="Хороший 8" xfId="535"/>
    <cellStyle name="Хороший 9" xfId="536"/>
    <cellStyle name="Џђћ–…ќ’ќ›‰" xfId="5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CCC1~1.VOR\LOCALS~1\Temp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public\&#1055;&#1083;&#1072;&#1085;&#1086;&#1074;&#1086;-&#1101;&#1082;&#1086;&#1085;&#1086;&#1084;&#1080;&#1095;&#1077;&#1089;&#1082;&#1080;&#1081;%20&#1086;&#1090;&#1076;&#1077;&#1083;\JKH.OPEN.INFO.HVS2(v2.3)\JKH.OPEN.INFO.HVS2(v2.3)%20&#1086;&#1073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1">
        <row r="153">
          <cell r="B153" t="str">
            <v>Уссурийский городской округ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ussuraqua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workbookViewId="0" topLeftCell="D13">
      <selection activeCell="H32" sqref="H32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7" customWidth="1"/>
    <col min="4" max="4" width="2.75390625" style="14" customWidth="1"/>
    <col min="5" max="5" width="35.75390625" style="14" customWidth="1"/>
    <col min="6" max="6" width="21.625" style="14" customWidth="1"/>
    <col min="7" max="7" width="37.625" style="35" customWidth="1"/>
    <col min="8" max="8" width="30.375" style="14" customWidth="1"/>
    <col min="9" max="9" width="2.75390625" style="150" customWidth="1"/>
    <col min="10" max="10" width="2.75390625" style="14" customWidth="1"/>
    <col min="11" max="16384" width="9.125" style="14" customWidth="1"/>
  </cols>
  <sheetData>
    <row r="1" spans="1:9" s="37" customFormat="1" ht="35.25" customHeight="1" hidden="1">
      <c r="A1" s="9" t="e">
        <f>region_name</f>
        <v>#REF!</v>
      </c>
      <c r="B1" s="10" t="e">
        <f>IF(god="","Не определено",god)</f>
        <v>#REF!</v>
      </c>
      <c r="C1" s="37" t="e">
        <f>org&amp;"_INN:"&amp;inn&amp;"_KPP:"&amp;kpp</f>
        <v>#REF!</v>
      </c>
      <c r="G1" s="38"/>
      <c r="I1" s="149"/>
    </row>
    <row r="2" spans="1:9" s="37" customFormat="1" ht="11.25" customHeight="1">
      <c r="A2" s="9" t="e">
        <f>IF(org="","Не определено",org)</f>
        <v>#REF!</v>
      </c>
      <c r="B2" s="10" t="e">
        <f>IF(inn="","Не определено",inn)</f>
        <v>#REF!</v>
      </c>
      <c r="G2" s="38"/>
      <c r="I2" s="149"/>
    </row>
    <row r="3" spans="1:9" ht="12.75" customHeight="1">
      <c r="A3" s="9" t="e">
        <f>IF(mo="","Не определено",mo)</f>
        <v>#REF!</v>
      </c>
      <c r="B3" s="10" t="e">
        <f>IF(oktmo="","Не определено",oktmo)</f>
        <v>#REF!</v>
      </c>
      <c r="D3" s="11"/>
      <c r="E3" s="12"/>
      <c r="F3" s="13"/>
      <c r="G3" s="272" t="e">
        <f>version</f>
        <v>#REF!</v>
      </c>
      <c r="H3" s="272"/>
      <c r="I3" s="151"/>
    </row>
    <row r="4" spans="1:9" ht="30" customHeight="1">
      <c r="A4" s="9" t="str">
        <f>IF(iui="","Не определено",iui)</f>
        <v>Не определено</v>
      </c>
      <c r="B4" s="10" t="e">
        <f>IF(kpp="","Не определено",kpp)</f>
        <v>#REF!</v>
      </c>
      <c r="D4" s="15"/>
      <c r="E4" s="273" t="s">
        <v>233</v>
      </c>
      <c r="F4" s="274"/>
      <c r="G4" s="275"/>
      <c r="H4" s="16"/>
      <c r="I4" s="152"/>
    </row>
    <row r="5" spans="4:9" ht="12" thickBot="1">
      <c r="D5" s="15"/>
      <c r="E5" s="16"/>
      <c r="F5" s="16"/>
      <c r="G5" s="17"/>
      <c r="H5" s="16"/>
      <c r="I5" s="152"/>
    </row>
    <row r="6" spans="4:9" ht="16.5" customHeight="1">
      <c r="D6" s="15"/>
      <c r="E6" s="276" t="s">
        <v>442</v>
      </c>
      <c r="F6" s="277"/>
      <c r="G6" s="18"/>
      <c r="H6" s="16"/>
      <c r="I6" s="152"/>
    </row>
    <row r="7" spans="1:9" ht="24.75" customHeight="1" thickBot="1">
      <c r="A7" s="63"/>
      <c r="D7" s="15"/>
      <c r="E7" s="278" t="s">
        <v>624</v>
      </c>
      <c r="F7" s="279"/>
      <c r="G7" s="17"/>
      <c r="H7" s="16"/>
      <c r="I7" s="152"/>
    </row>
    <row r="8" spans="1:9" ht="12" customHeight="1" thickBot="1">
      <c r="A8" s="63"/>
      <c r="D8" s="19"/>
      <c r="E8" s="20"/>
      <c r="F8" s="39"/>
      <c r="G8" s="25"/>
      <c r="H8" s="39"/>
      <c r="I8" s="152"/>
    </row>
    <row r="9" spans="4:9" ht="30" customHeight="1" thickBot="1">
      <c r="D9" s="19"/>
      <c r="E9" s="49" t="s">
        <v>216</v>
      </c>
      <c r="F9" s="140" t="s">
        <v>530</v>
      </c>
      <c r="G9" s="154" t="s">
        <v>217</v>
      </c>
      <c r="H9" s="163"/>
      <c r="I9" s="152"/>
    </row>
    <row r="10" spans="4:9" ht="12" customHeight="1" thickBot="1">
      <c r="D10" s="19"/>
      <c r="E10" s="21"/>
      <c r="F10" s="16"/>
      <c r="G10" s="22"/>
      <c r="H10" s="147"/>
      <c r="I10" s="152"/>
    </row>
    <row r="11" spans="1:9" ht="37.5" customHeight="1" thickBot="1">
      <c r="A11" s="9" t="s">
        <v>449</v>
      </c>
      <c r="B11" s="10" t="s">
        <v>565</v>
      </c>
      <c r="D11" s="19"/>
      <c r="E11" s="49" t="s">
        <v>566</v>
      </c>
      <c r="F11" s="40" t="s">
        <v>518</v>
      </c>
      <c r="G11" s="154" t="s">
        <v>629</v>
      </c>
      <c r="H11" s="163" t="s">
        <v>1122</v>
      </c>
      <c r="I11" s="152"/>
    </row>
    <row r="12" spans="1:9" ht="12" customHeight="1" thickBot="1">
      <c r="A12" s="9">
        <v>100</v>
      </c>
      <c r="D12" s="19"/>
      <c r="E12" s="21"/>
      <c r="F12" s="22"/>
      <c r="G12" s="22"/>
      <c r="H12" s="147"/>
      <c r="I12" s="152"/>
    </row>
    <row r="13" spans="4:10" ht="32.25" customHeight="1" thickBot="1">
      <c r="D13" s="19"/>
      <c r="E13" s="50" t="s">
        <v>1123</v>
      </c>
      <c r="F13" s="265" t="s">
        <v>385</v>
      </c>
      <c r="G13" s="266"/>
      <c r="H13" s="147"/>
      <c r="I13" s="152"/>
      <c r="J13" s="36"/>
    </row>
    <row r="14" spans="4:9" ht="15" customHeight="1" hidden="1">
      <c r="D14" s="19"/>
      <c r="E14" s="23"/>
      <c r="F14" s="24"/>
      <c r="G14" s="22"/>
      <c r="H14" s="147"/>
      <c r="I14" s="152"/>
    </row>
    <row r="15" spans="4:9" ht="24.75" customHeight="1" hidden="1">
      <c r="D15" s="19"/>
      <c r="E15" s="50" t="s">
        <v>567</v>
      </c>
      <c r="F15" s="267"/>
      <c r="G15" s="268"/>
      <c r="H15" s="147" t="s">
        <v>539</v>
      </c>
      <c r="I15" s="152"/>
    </row>
    <row r="16" spans="4:9" ht="12" customHeight="1" thickBot="1">
      <c r="D16" s="19"/>
      <c r="E16" s="23"/>
      <c r="F16" s="24"/>
      <c r="G16" s="22"/>
      <c r="H16" s="147"/>
      <c r="I16" s="152"/>
    </row>
    <row r="17" spans="4:9" ht="19.5" customHeight="1">
      <c r="D17" s="19"/>
      <c r="E17" s="51" t="s">
        <v>1124</v>
      </c>
      <c r="F17" s="56" t="s">
        <v>386</v>
      </c>
      <c r="G17" s="25"/>
      <c r="H17" s="212" t="s">
        <v>1113</v>
      </c>
      <c r="I17" s="152"/>
    </row>
    <row r="18" spans="4:9" ht="19.5" customHeight="1" thickBot="1">
      <c r="D18" s="19"/>
      <c r="E18" s="52" t="s">
        <v>1125</v>
      </c>
      <c r="F18" s="57" t="s">
        <v>338</v>
      </c>
      <c r="G18" s="26"/>
      <c r="H18" s="213" t="s">
        <v>1137</v>
      </c>
      <c r="I18" s="152"/>
    </row>
    <row r="19" spans="4:9" ht="12" customHeight="1" thickBot="1">
      <c r="D19" s="19"/>
      <c r="E19" s="21"/>
      <c r="F19" s="16"/>
      <c r="G19" s="22"/>
      <c r="H19" s="147"/>
      <c r="I19" s="152"/>
    </row>
    <row r="20" spans="4:9" ht="30" customHeight="1" thickBot="1">
      <c r="D20" s="19"/>
      <c r="E20" s="49" t="s">
        <v>542</v>
      </c>
      <c r="F20" s="269" t="s">
        <v>587</v>
      </c>
      <c r="G20" s="270"/>
      <c r="H20" s="147" t="s">
        <v>1158</v>
      </c>
      <c r="I20" s="152"/>
    </row>
    <row r="21" spans="4:9" ht="12" customHeight="1" thickBot="1">
      <c r="D21" s="19"/>
      <c r="E21" s="21"/>
      <c r="F21" s="16"/>
      <c r="G21" s="22"/>
      <c r="H21" s="147"/>
      <c r="I21" s="152"/>
    </row>
    <row r="22" spans="3:17" ht="39.75" customHeight="1">
      <c r="C22" s="44"/>
      <c r="D22" s="19"/>
      <c r="E22" s="53" t="s">
        <v>1126</v>
      </c>
      <c r="F22" s="54" t="s">
        <v>523</v>
      </c>
      <c r="G22" s="64" t="s">
        <v>383</v>
      </c>
      <c r="H22" s="16"/>
      <c r="I22" s="152"/>
      <c r="O22" s="45"/>
      <c r="P22" s="45"/>
      <c r="Q22" s="46"/>
    </row>
    <row r="23" spans="4:9" ht="24.75" customHeight="1">
      <c r="D23" s="19"/>
      <c r="E23" s="264" t="s">
        <v>1127</v>
      </c>
      <c r="F23" s="42" t="s">
        <v>450</v>
      </c>
      <c r="G23" s="48" t="s">
        <v>383</v>
      </c>
      <c r="H23" s="16" t="s">
        <v>568</v>
      </c>
      <c r="I23" s="152"/>
    </row>
    <row r="24" spans="4:9" ht="24.75" customHeight="1" thickBot="1">
      <c r="D24" s="19"/>
      <c r="E24" s="271"/>
      <c r="F24" s="55" t="s">
        <v>418</v>
      </c>
      <c r="G24" s="58" t="s">
        <v>384</v>
      </c>
      <c r="H24" s="147"/>
      <c r="I24" s="152"/>
    </row>
    <row r="25" spans="4:9" ht="12" customHeight="1" thickBot="1">
      <c r="D25" s="19"/>
      <c r="E25" s="21"/>
      <c r="F25" s="16"/>
      <c r="G25" s="22"/>
      <c r="H25" s="147"/>
      <c r="I25" s="152"/>
    </row>
    <row r="26" spans="1:9" ht="27" customHeight="1">
      <c r="A26" s="27" t="s">
        <v>451</v>
      </c>
      <c r="B26" s="10" t="s">
        <v>570</v>
      </c>
      <c r="D26" s="15"/>
      <c r="E26" s="260" t="s">
        <v>570</v>
      </c>
      <c r="F26" s="261"/>
      <c r="G26" s="60" t="s">
        <v>1128</v>
      </c>
      <c r="H26" s="16"/>
      <c r="I26" s="152"/>
    </row>
    <row r="27" spans="1:9" ht="27" customHeight="1">
      <c r="A27" s="27" t="s">
        <v>452</v>
      </c>
      <c r="B27" s="10" t="s">
        <v>414</v>
      </c>
      <c r="D27" s="15"/>
      <c r="E27" s="262" t="s">
        <v>414</v>
      </c>
      <c r="F27" s="263"/>
      <c r="G27" s="61" t="s">
        <v>1129</v>
      </c>
      <c r="H27" s="16"/>
      <c r="I27" s="152"/>
    </row>
    <row r="28" spans="1:9" ht="21" customHeight="1">
      <c r="A28" s="27" t="s">
        <v>453</v>
      </c>
      <c r="B28" s="10" t="s">
        <v>572</v>
      </c>
      <c r="D28" s="15"/>
      <c r="E28" s="264" t="s">
        <v>573</v>
      </c>
      <c r="F28" s="41" t="s">
        <v>574</v>
      </c>
      <c r="G28" s="61" t="s">
        <v>1130</v>
      </c>
      <c r="H28" s="16"/>
      <c r="I28" s="152"/>
    </row>
    <row r="29" spans="1:9" ht="21" customHeight="1">
      <c r="A29" s="27" t="s">
        <v>454</v>
      </c>
      <c r="B29" s="10" t="s">
        <v>575</v>
      </c>
      <c r="D29" s="15"/>
      <c r="E29" s="264"/>
      <c r="F29" s="41" t="s">
        <v>576</v>
      </c>
      <c r="G29" s="61" t="s">
        <v>1131</v>
      </c>
      <c r="H29" s="16"/>
      <c r="I29" s="152"/>
    </row>
    <row r="30" spans="1:9" ht="21" customHeight="1">
      <c r="A30" s="27" t="s">
        <v>455</v>
      </c>
      <c r="B30" s="10" t="s">
        <v>577</v>
      </c>
      <c r="D30" s="15"/>
      <c r="E30" s="264" t="s">
        <v>578</v>
      </c>
      <c r="F30" s="41" t="s">
        <v>574</v>
      </c>
      <c r="G30" s="61" t="s">
        <v>1132</v>
      </c>
      <c r="H30" s="16"/>
      <c r="I30" s="152"/>
    </row>
    <row r="31" spans="1:9" ht="21" customHeight="1">
      <c r="A31" s="27" t="s">
        <v>456</v>
      </c>
      <c r="B31" s="10" t="s">
        <v>579</v>
      </c>
      <c r="D31" s="15"/>
      <c r="E31" s="264"/>
      <c r="F31" s="41" t="s">
        <v>576</v>
      </c>
      <c r="G31" s="61" t="s">
        <v>1133</v>
      </c>
      <c r="H31" s="16"/>
      <c r="I31" s="152"/>
    </row>
    <row r="32" spans="1:9" ht="21" customHeight="1">
      <c r="A32" s="27" t="s">
        <v>569</v>
      </c>
      <c r="B32" s="28" t="s">
        <v>580</v>
      </c>
      <c r="D32" s="29"/>
      <c r="E32" s="258" t="s">
        <v>581</v>
      </c>
      <c r="F32" s="30" t="s">
        <v>574</v>
      </c>
      <c r="G32" s="62" t="s">
        <v>1134</v>
      </c>
      <c r="H32" s="148"/>
      <c r="I32" s="152"/>
    </row>
    <row r="33" spans="1:9" ht="28.5" customHeight="1">
      <c r="A33" s="27" t="s">
        <v>571</v>
      </c>
      <c r="B33" s="28" t="s">
        <v>582</v>
      </c>
      <c r="D33" s="29"/>
      <c r="E33" s="258"/>
      <c r="F33" s="30" t="s">
        <v>583</v>
      </c>
      <c r="G33" s="62" t="s">
        <v>1136</v>
      </c>
      <c r="H33" s="148"/>
      <c r="I33" s="152"/>
    </row>
    <row r="34" spans="1:9" ht="21" customHeight="1">
      <c r="A34" s="27" t="s">
        <v>457</v>
      </c>
      <c r="B34" s="28" t="s">
        <v>584</v>
      </c>
      <c r="D34" s="29"/>
      <c r="E34" s="258"/>
      <c r="F34" s="30" t="s">
        <v>576</v>
      </c>
      <c r="G34" s="62" t="s">
        <v>1135</v>
      </c>
      <c r="H34" s="148"/>
      <c r="I34" s="152"/>
    </row>
    <row r="35" spans="1:9" ht="21" customHeight="1" thickBot="1">
      <c r="A35" s="27" t="s">
        <v>458</v>
      </c>
      <c r="B35" s="28" t="s">
        <v>585</v>
      </c>
      <c r="D35" s="29"/>
      <c r="E35" s="259"/>
      <c r="F35" s="47" t="s">
        <v>586</v>
      </c>
      <c r="G35" s="220" t="s">
        <v>1142</v>
      </c>
      <c r="H35" s="148"/>
      <c r="I35" s="152"/>
    </row>
    <row r="36" spans="4:9" ht="11.25">
      <c r="D36" s="31"/>
      <c r="E36" s="32"/>
      <c r="F36" s="32"/>
      <c r="G36" s="33"/>
      <c r="H36" s="32"/>
      <c r="I36" s="153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mergeCells count="13">
    <mergeCell ref="G3:H3"/>
    <mergeCell ref="E4:G4"/>
    <mergeCell ref="E6:F6"/>
    <mergeCell ref="E7:F7"/>
    <mergeCell ref="F13:G13"/>
    <mergeCell ref="F15:G15"/>
    <mergeCell ref="F20:G20"/>
    <mergeCell ref="E23:E24"/>
    <mergeCell ref="E32:E35"/>
    <mergeCell ref="E26:F26"/>
    <mergeCell ref="E27:F27"/>
    <mergeCell ref="E28:E29"/>
    <mergeCell ref="E30:E31"/>
  </mergeCells>
  <dataValidations count="11"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fyfgh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F20:G20">
      <formula1>kind_of_activity</formula1>
    </dataValidation>
    <dataValidation errorStyle="warning" type="list" allowBlank="1" showInputMessage="1" showErrorMessage="1" sqref="G22">
      <formula1>MR_LIST</formula1>
    </dataValidation>
    <dataValidation type="list" allowBlank="1" showErrorMessage="1" promptTitle="Ввод" prompt="Выберите год из списка" sqref="F9">
      <formula1>year_range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textLength" operator="equal" allowBlank="1" showInputMessage="1" showErrorMessage="1" prompt="9 символов" sqref="F18">
      <formula1>9</formula1>
    </dataValidation>
    <dataValidation type="list" allowBlank="1" showInputMessage="1" showErrorMessage="1" sqref="F11">
      <formula1>logical</formula1>
    </dataValidation>
    <dataValidation type="textLength" allowBlank="1" showInputMessage="1" showErrorMessage="1" prompt="7-8 символов" sqref="G24">
      <formula1>7</formula1>
      <formula2>8</formula2>
    </dataValidation>
  </dataValidations>
  <hyperlinks>
    <hyperlink ref="G35" r:id="rId1" display="mail@ussuraqua.ru"/>
  </hyperlinks>
  <printOptions/>
  <pageMargins left="0" right="0" top="0" bottom="0" header="0" footer="0"/>
  <pageSetup horizontalDpi="600" verticalDpi="600" orientation="portrait" paperSize="9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26"/>
  <sheetViews>
    <sheetView zoomScalePageLayoutView="0" workbookViewId="0" topLeftCell="A1">
      <selection activeCell="A2" sqref="A2:E226"/>
    </sheetView>
  </sheetViews>
  <sheetFormatPr defaultColWidth="9.00390625" defaultRowHeight="12.75"/>
  <cols>
    <col min="1" max="16384" width="9.125" style="43" customWidth="1"/>
  </cols>
  <sheetData>
    <row r="1" spans="1:5" ht="11.25">
      <c r="A1" s="43" t="s">
        <v>225</v>
      </c>
      <c r="B1" s="43" t="s">
        <v>224</v>
      </c>
      <c r="C1" s="43" t="s">
        <v>0</v>
      </c>
      <c r="D1" s="43" t="s">
        <v>224</v>
      </c>
      <c r="E1" s="43" t="s">
        <v>0</v>
      </c>
    </row>
    <row r="2" spans="1:5" ht="11.25">
      <c r="A2" s="111" t="s">
        <v>838</v>
      </c>
      <c r="B2" s="111" t="s">
        <v>838</v>
      </c>
      <c r="C2" s="111" t="s">
        <v>839</v>
      </c>
      <c r="D2" s="43" t="s">
        <v>838</v>
      </c>
      <c r="E2" s="43" t="s">
        <v>1</v>
      </c>
    </row>
    <row r="3" spans="1:5" ht="11.25">
      <c r="A3" s="111" t="s">
        <v>838</v>
      </c>
      <c r="B3" s="111" t="s">
        <v>838</v>
      </c>
      <c r="C3" s="111" t="s">
        <v>846</v>
      </c>
      <c r="D3" s="43" t="s">
        <v>241</v>
      </c>
      <c r="E3" s="43" t="s">
        <v>2</v>
      </c>
    </row>
    <row r="4" spans="1:5" ht="11.25">
      <c r="A4" s="111" t="s">
        <v>838</v>
      </c>
      <c r="B4" s="111" t="s">
        <v>840</v>
      </c>
      <c r="C4" s="111" t="s">
        <v>841</v>
      </c>
      <c r="D4" s="43" t="s">
        <v>428</v>
      </c>
      <c r="E4" s="43" t="s">
        <v>3</v>
      </c>
    </row>
    <row r="5" spans="1:5" ht="11.25">
      <c r="A5" s="111" t="s">
        <v>838</v>
      </c>
      <c r="B5" s="111" t="s">
        <v>842</v>
      </c>
      <c r="C5" s="111" t="s">
        <v>843</v>
      </c>
      <c r="D5" s="43" t="s">
        <v>431</v>
      </c>
      <c r="E5" s="43" t="s">
        <v>4</v>
      </c>
    </row>
    <row r="6" spans="1:5" ht="11.25">
      <c r="A6" s="111" t="s">
        <v>838</v>
      </c>
      <c r="B6" s="111" t="s">
        <v>844</v>
      </c>
      <c r="C6" s="111" t="s">
        <v>845</v>
      </c>
      <c r="D6" s="43" t="s">
        <v>153</v>
      </c>
      <c r="E6" s="43" t="s">
        <v>5</v>
      </c>
    </row>
    <row r="7" spans="1:5" ht="11.25">
      <c r="A7" s="111" t="s">
        <v>838</v>
      </c>
      <c r="B7" s="111" t="s">
        <v>847</v>
      </c>
      <c r="C7" s="111" t="s">
        <v>848</v>
      </c>
      <c r="D7" s="43" t="s">
        <v>433</v>
      </c>
      <c r="E7" s="43" t="s">
        <v>6</v>
      </c>
    </row>
    <row r="8" spans="1:5" ht="11.25">
      <c r="A8" s="111" t="s">
        <v>241</v>
      </c>
      <c r="B8" s="111" t="s">
        <v>241</v>
      </c>
      <c r="C8" s="111" t="s">
        <v>242</v>
      </c>
      <c r="D8" s="43" t="s">
        <v>243</v>
      </c>
      <c r="E8" s="43" t="s">
        <v>7</v>
      </c>
    </row>
    <row r="9" spans="1:5" ht="11.25">
      <c r="A9" s="111" t="s">
        <v>241</v>
      </c>
      <c r="B9" s="111" t="s">
        <v>241</v>
      </c>
      <c r="C9" s="111" t="s">
        <v>434</v>
      </c>
      <c r="D9" s="43" t="s">
        <v>436</v>
      </c>
      <c r="E9" s="43" t="s">
        <v>8</v>
      </c>
    </row>
    <row r="10" spans="1:5" ht="11.25">
      <c r="A10" s="111" t="s">
        <v>428</v>
      </c>
      <c r="B10" s="111" t="s">
        <v>428</v>
      </c>
      <c r="C10" s="111" t="s">
        <v>234</v>
      </c>
      <c r="D10" s="43" t="s">
        <v>439</v>
      </c>
      <c r="E10" s="43" t="s">
        <v>9</v>
      </c>
    </row>
    <row r="11" spans="1:5" ht="11.25">
      <c r="A11" s="111" t="s">
        <v>428</v>
      </c>
      <c r="B11" s="111" t="s">
        <v>428</v>
      </c>
      <c r="C11" s="111" t="s">
        <v>429</v>
      </c>
      <c r="D11" s="43" t="s">
        <v>317</v>
      </c>
      <c r="E11" s="43" t="s">
        <v>10</v>
      </c>
    </row>
    <row r="12" spans="1:5" ht="11.25">
      <c r="A12" s="111" t="s">
        <v>431</v>
      </c>
      <c r="B12" s="111" t="s">
        <v>431</v>
      </c>
      <c r="C12" s="111" t="s">
        <v>432</v>
      </c>
      <c r="D12" s="43" t="s">
        <v>156</v>
      </c>
      <c r="E12" s="43" t="s">
        <v>11</v>
      </c>
    </row>
    <row r="13" spans="1:5" ht="11.25">
      <c r="A13" s="111" t="s">
        <v>153</v>
      </c>
      <c r="B13" s="111" t="s">
        <v>153</v>
      </c>
      <c r="C13" s="111" t="s">
        <v>154</v>
      </c>
      <c r="D13" s="43" t="s">
        <v>391</v>
      </c>
      <c r="E13" s="43" t="s">
        <v>12</v>
      </c>
    </row>
    <row r="14" spans="1:5" ht="11.25">
      <c r="A14" s="111" t="s">
        <v>433</v>
      </c>
      <c r="B14" s="111" t="s">
        <v>433</v>
      </c>
      <c r="C14" s="111" t="s">
        <v>434</v>
      </c>
      <c r="D14" s="43" t="s">
        <v>849</v>
      </c>
      <c r="E14" s="43" t="s">
        <v>13</v>
      </c>
    </row>
    <row r="15" spans="1:5" ht="11.25">
      <c r="A15" s="111" t="s">
        <v>243</v>
      </c>
      <c r="B15" s="111" t="s">
        <v>243</v>
      </c>
      <c r="C15" s="111" t="s">
        <v>244</v>
      </c>
      <c r="D15" s="43" t="s">
        <v>395</v>
      </c>
      <c r="E15" s="43" t="s">
        <v>14</v>
      </c>
    </row>
    <row r="16" spans="1:5" ht="11.25">
      <c r="A16" s="111" t="s">
        <v>436</v>
      </c>
      <c r="B16" s="111" t="s">
        <v>436</v>
      </c>
      <c r="C16" s="111" t="s">
        <v>437</v>
      </c>
      <c r="D16" s="43" t="s">
        <v>850</v>
      </c>
      <c r="E16" s="43" t="s">
        <v>15</v>
      </c>
    </row>
    <row r="17" spans="1:5" ht="11.25">
      <c r="A17" s="111" t="s">
        <v>439</v>
      </c>
      <c r="B17" s="111" t="s">
        <v>439</v>
      </c>
      <c r="C17" s="111" t="s">
        <v>440</v>
      </c>
      <c r="D17" s="43" t="s">
        <v>851</v>
      </c>
      <c r="E17" s="43" t="s">
        <v>16</v>
      </c>
    </row>
    <row r="18" spans="1:5" ht="11.25">
      <c r="A18" s="111" t="s">
        <v>317</v>
      </c>
      <c r="B18" s="111" t="s">
        <v>317</v>
      </c>
      <c r="C18" s="111" t="s">
        <v>155</v>
      </c>
      <c r="D18" s="43" t="s">
        <v>852</v>
      </c>
      <c r="E18" s="43" t="s">
        <v>17</v>
      </c>
    </row>
    <row r="19" spans="1:5" ht="11.25">
      <c r="A19" s="111" t="s">
        <v>156</v>
      </c>
      <c r="B19" s="111" t="s">
        <v>156</v>
      </c>
      <c r="C19" s="111" t="s">
        <v>157</v>
      </c>
      <c r="D19" s="43" t="s">
        <v>245</v>
      </c>
      <c r="E19" s="43" t="s">
        <v>18</v>
      </c>
    </row>
    <row r="20" spans="1:5" ht="11.25">
      <c r="A20" s="111" t="s">
        <v>391</v>
      </c>
      <c r="B20" s="111" t="s">
        <v>391</v>
      </c>
      <c r="C20" s="111" t="s">
        <v>392</v>
      </c>
      <c r="D20" s="43" t="s">
        <v>247</v>
      </c>
      <c r="E20" s="43" t="s">
        <v>19</v>
      </c>
    </row>
    <row r="21" spans="1:5" ht="11.25">
      <c r="A21" s="111" t="s">
        <v>849</v>
      </c>
      <c r="B21" s="111" t="s">
        <v>849</v>
      </c>
      <c r="C21" s="111" t="s">
        <v>392</v>
      </c>
      <c r="D21" s="43" t="s">
        <v>319</v>
      </c>
      <c r="E21" s="43" t="s">
        <v>20</v>
      </c>
    </row>
    <row r="22" spans="1:5" ht="11.25">
      <c r="A22" s="111" t="s">
        <v>395</v>
      </c>
      <c r="B22" s="111" t="s">
        <v>395</v>
      </c>
      <c r="C22" s="111" t="s">
        <v>396</v>
      </c>
      <c r="D22" s="43" t="s">
        <v>550</v>
      </c>
      <c r="E22" s="43" t="s">
        <v>21</v>
      </c>
    </row>
    <row r="23" spans="1:5" ht="11.25">
      <c r="A23" s="111" t="s">
        <v>850</v>
      </c>
      <c r="B23" s="111" t="s">
        <v>850</v>
      </c>
      <c r="C23" s="111" t="s">
        <v>396</v>
      </c>
      <c r="D23" s="43" t="s">
        <v>327</v>
      </c>
      <c r="E23" s="43" t="s">
        <v>22</v>
      </c>
    </row>
    <row r="24" spans="1:5" ht="11.25">
      <c r="A24" s="111" t="s">
        <v>851</v>
      </c>
      <c r="B24" s="111" t="s">
        <v>851</v>
      </c>
      <c r="C24" s="111" t="s">
        <v>379</v>
      </c>
      <c r="D24" s="43" t="s">
        <v>900</v>
      </c>
      <c r="E24" s="43" t="s">
        <v>23</v>
      </c>
    </row>
    <row r="25" spans="1:5" ht="11.25">
      <c r="A25" s="111" t="s">
        <v>852</v>
      </c>
      <c r="B25" s="111" t="s">
        <v>852</v>
      </c>
      <c r="C25" s="111" t="s">
        <v>437</v>
      </c>
      <c r="D25" s="43" t="s">
        <v>398</v>
      </c>
      <c r="E25" s="43" t="s">
        <v>24</v>
      </c>
    </row>
    <row r="26" spans="1:5" ht="11.25">
      <c r="A26" s="111" t="s">
        <v>245</v>
      </c>
      <c r="B26" s="111" t="s">
        <v>245</v>
      </c>
      <c r="C26" s="111" t="s">
        <v>246</v>
      </c>
      <c r="D26" s="43" t="s">
        <v>547</v>
      </c>
      <c r="E26" s="43" t="s">
        <v>25</v>
      </c>
    </row>
    <row r="27" spans="1:5" ht="11.25">
      <c r="A27" s="111" t="s">
        <v>245</v>
      </c>
      <c r="B27" s="111" t="s">
        <v>245</v>
      </c>
      <c r="C27" s="111" t="s">
        <v>440</v>
      </c>
      <c r="D27" s="43" t="s">
        <v>198</v>
      </c>
      <c r="E27" s="43" t="s">
        <v>26</v>
      </c>
    </row>
    <row r="28" spans="1:5" ht="11.25">
      <c r="A28" s="111" t="s">
        <v>247</v>
      </c>
      <c r="B28" s="111" t="s">
        <v>854</v>
      </c>
      <c r="C28" s="111" t="s">
        <v>855</v>
      </c>
      <c r="D28" s="43" t="s">
        <v>401</v>
      </c>
      <c r="E28" s="43" t="s">
        <v>27</v>
      </c>
    </row>
    <row r="29" spans="1:5" ht="11.25">
      <c r="A29" s="111" t="s">
        <v>247</v>
      </c>
      <c r="B29" s="111" t="s">
        <v>247</v>
      </c>
      <c r="C29" s="111" t="s">
        <v>853</v>
      </c>
      <c r="D29" s="43" t="s">
        <v>184</v>
      </c>
      <c r="E29" s="43" t="s">
        <v>28</v>
      </c>
    </row>
    <row r="30" spans="1:5" ht="11.25">
      <c r="A30" s="111" t="s">
        <v>247</v>
      </c>
      <c r="B30" s="111" t="s">
        <v>247</v>
      </c>
      <c r="C30" s="111" t="s">
        <v>248</v>
      </c>
      <c r="D30" s="43" t="s">
        <v>934</v>
      </c>
      <c r="E30" s="43" t="s">
        <v>29</v>
      </c>
    </row>
    <row r="31" spans="1:5" ht="11.25">
      <c r="A31" s="111" t="s">
        <v>247</v>
      </c>
      <c r="B31" s="111" t="s">
        <v>856</v>
      </c>
      <c r="C31" s="111" t="s">
        <v>857</v>
      </c>
      <c r="D31" s="43" t="s">
        <v>596</v>
      </c>
      <c r="E31" s="43" t="s">
        <v>30</v>
      </c>
    </row>
    <row r="32" spans="1:5" ht="11.25">
      <c r="A32" s="111" t="s">
        <v>247</v>
      </c>
      <c r="B32" s="111" t="s">
        <v>657</v>
      </c>
      <c r="C32" s="111" t="s">
        <v>858</v>
      </c>
      <c r="D32" s="43" t="s">
        <v>943</v>
      </c>
      <c r="E32" s="43" t="s">
        <v>31</v>
      </c>
    </row>
    <row r="33" spans="1:5" ht="11.25">
      <c r="A33" s="111" t="s">
        <v>247</v>
      </c>
      <c r="B33" s="111" t="s">
        <v>859</v>
      </c>
      <c r="C33" s="111" t="s">
        <v>860</v>
      </c>
      <c r="D33" s="43" t="s">
        <v>947</v>
      </c>
      <c r="E33" s="43" t="s">
        <v>32</v>
      </c>
    </row>
    <row r="34" spans="1:5" ht="11.25">
      <c r="A34" s="111" t="s">
        <v>247</v>
      </c>
      <c r="B34" s="111" t="s">
        <v>387</v>
      </c>
      <c r="C34" s="111" t="s">
        <v>861</v>
      </c>
      <c r="D34" s="43" t="s">
        <v>375</v>
      </c>
      <c r="E34" s="43" t="s">
        <v>33</v>
      </c>
    </row>
    <row r="35" spans="1:5" ht="11.25">
      <c r="A35" s="111" t="s">
        <v>247</v>
      </c>
      <c r="B35" s="111" t="s">
        <v>862</v>
      </c>
      <c r="C35" s="111" t="s">
        <v>863</v>
      </c>
      <c r="D35" s="43" t="s">
        <v>441</v>
      </c>
      <c r="E35" s="43" t="s">
        <v>34</v>
      </c>
    </row>
    <row r="36" spans="1:5" ht="11.25">
      <c r="A36" s="111" t="s">
        <v>319</v>
      </c>
      <c r="B36" s="111" t="s">
        <v>865</v>
      </c>
      <c r="C36" s="111" t="s">
        <v>866</v>
      </c>
      <c r="D36" s="43" t="s">
        <v>321</v>
      </c>
      <c r="E36" s="43" t="s">
        <v>35</v>
      </c>
    </row>
    <row r="37" spans="1:5" ht="11.25">
      <c r="A37" s="111" t="s">
        <v>319</v>
      </c>
      <c r="B37" s="111" t="s">
        <v>319</v>
      </c>
      <c r="C37" s="111" t="s">
        <v>158</v>
      </c>
      <c r="D37" s="43" t="s">
        <v>202</v>
      </c>
      <c r="E37" s="43" t="s">
        <v>36</v>
      </c>
    </row>
    <row r="38" spans="1:5" ht="11.25">
      <c r="A38" s="111" t="s">
        <v>319</v>
      </c>
      <c r="B38" s="111" t="s">
        <v>319</v>
      </c>
      <c r="C38" s="111" t="s">
        <v>864</v>
      </c>
      <c r="D38" s="43" t="s">
        <v>624</v>
      </c>
      <c r="E38" s="43" t="s">
        <v>37</v>
      </c>
    </row>
    <row r="39" spans="1:5" ht="11.25">
      <c r="A39" s="111" t="s">
        <v>319</v>
      </c>
      <c r="B39" s="111" t="s">
        <v>319</v>
      </c>
      <c r="C39" s="111" t="s">
        <v>867</v>
      </c>
      <c r="D39" s="43" t="s">
        <v>378</v>
      </c>
      <c r="E39" s="43" t="s">
        <v>38</v>
      </c>
    </row>
    <row r="40" spans="1:5" ht="11.25">
      <c r="A40" s="111" t="s">
        <v>319</v>
      </c>
      <c r="B40" s="111" t="s">
        <v>319</v>
      </c>
      <c r="C40" s="111" t="s">
        <v>867</v>
      </c>
      <c r="D40" s="43" t="s">
        <v>593</v>
      </c>
      <c r="E40" s="43" t="s">
        <v>39</v>
      </c>
    </row>
    <row r="41" spans="1:5" ht="11.25">
      <c r="A41" s="111" t="s">
        <v>319</v>
      </c>
      <c r="B41" s="111" t="s">
        <v>319</v>
      </c>
      <c r="C41" s="111" t="s">
        <v>868</v>
      </c>
      <c r="D41" s="43" t="s">
        <v>301</v>
      </c>
      <c r="E41" s="43" t="s">
        <v>40</v>
      </c>
    </row>
    <row r="42" spans="1:5" ht="11.25">
      <c r="A42" s="111" t="s">
        <v>550</v>
      </c>
      <c r="B42" s="111" t="s">
        <v>869</v>
      </c>
      <c r="C42" s="111" t="s">
        <v>870</v>
      </c>
      <c r="D42" s="43" t="s">
        <v>383</v>
      </c>
      <c r="E42" s="43" t="s">
        <v>41</v>
      </c>
    </row>
    <row r="43" spans="1:5" ht="11.25">
      <c r="A43" s="111" t="s">
        <v>550</v>
      </c>
      <c r="B43" s="111" t="s">
        <v>871</v>
      </c>
      <c r="C43" s="111" t="s">
        <v>369</v>
      </c>
      <c r="D43" s="43" t="s">
        <v>303</v>
      </c>
      <c r="E43" s="43" t="s">
        <v>42</v>
      </c>
    </row>
    <row r="44" spans="1:5" ht="11.25">
      <c r="A44" s="111" t="s">
        <v>550</v>
      </c>
      <c r="B44" s="111" t="s">
        <v>550</v>
      </c>
      <c r="C44" s="111" t="s">
        <v>159</v>
      </c>
      <c r="D44" s="43" t="s">
        <v>305</v>
      </c>
      <c r="E44" s="43" t="s">
        <v>43</v>
      </c>
    </row>
    <row r="45" spans="1:5" ht="11.25">
      <c r="A45" s="111" t="s">
        <v>550</v>
      </c>
      <c r="B45" s="111" t="s">
        <v>550</v>
      </c>
      <c r="C45" s="111" t="s">
        <v>872</v>
      </c>
      <c r="D45" s="43" t="s">
        <v>295</v>
      </c>
      <c r="E45" s="43" t="s">
        <v>44</v>
      </c>
    </row>
    <row r="46" spans="1:5" ht="11.25">
      <c r="A46" s="111" t="s">
        <v>550</v>
      </c>
      <c r="B46" s="111" t="s">
        <v>550</v>
      </c>
      <c r="C46" s="111" t="s">
        <v>249</v>
      </c>
      <c r="D46" s="43" t="s">
        <v>307</v>
      </c>
      <c r="E46" s="43" t="s">
        <v>45</v>
      </c>
    </row>
    <row r="47" spans="1:5" ht="11.25">
      <c r="A47" s="111" t="s">
        <v>550</v>
      </c>
      <c r="B47" s="111" t="s">
        <v>873</v>
      </c>
      <c r="C47" s="111" t="s">
        <v>874</v>
      </c>
      <c r="D47" s="43" t="s">
        <v>911</v>
      </c>
      <c r="E47" s="43" t="s">
        <v>46</v>
      </c>
    </row>
    <row r="48" spans="1:5" ht="11.25">
      <c r="A48" s="111" t="s">
        <v>550</v>
      </c>
      <c r="B48" s="111" t="s">
        <v>875</v>
      </c>
      <c r="C48" s="111" t="s">
        <v>876</v>
      </c>
      <c r="D48" s="43" t="s">
        <v>309</v>
      </c>
      <c r="E48" s="43" t="s">
        <v>47</v>
      </c>
    </row>
    <row r="49" spans="1:5" ht="11.25">
      <c r="A49" s="111" t="s">
        <v>550</v>
      </c>
      <c r="B49" s="111" t="s">
        <v>877</v>
      </c>
      <c r="C49" s="111" t="s">
        <v>878</v>
      </c>
      <c r="D49" s="43" t="s">
        <v>311</v>
      </c>
      <c r="E49" s="43" t="s">
        <v>48</v>
      </c>
    </row>
    <row r="50" spans="1:5" ht="11.25">
      <c r="A50" s="111" t="s">
        <v>550</v>
      </c>
      <c r="B50" s="111" t="s">
        <v>879</v>
      </c>
      <c r="C50" s="111" t="s">
        <v>880</v>
      </c>
      <c r="D50" s="43" t="s">
        <v>548</v>
      </c>
      <c r="E50" s="43" t="s">
        <v>49</v>
      </c>
    </row>
    <row r="51" spans="1:3" ht="11.25">
      <c r="A51" s="111" t="s">
        <v>327</v>
      </c>
      <c r="B51" s="111" t="s">
        <v>881</v>
      </c>
      <c r="C51" s="111" t="s">
        <v>366</v>
      </c>
    </row>
    <row r="52" spans="1:3" ht="11.25">
      <c r="A52" s="111" t="s">
        <v>327</v>
      </c>
      <c r="B52" s="111" t="s">
        <v>882</v>
      </c>
      <c r="C52" s="111" t="s">
        <v>883</v>
      </c>
    </row>
    <row r="53" spans="1:3" ht="11.25">
      <c r="A53" s="111" t="s">
        <v>327</v>
      </c>
      <c r="B53" s="111" t="s">
        <v>884</v>
      </c>
      <c r="C53" s="111" t="s">
        <v>885</v>
      </c>
    </row>
    <row r="54" spans="1:3" ht="11.25">
      <c r="A54" s="111" t="s">
        <v>327</v>
      </c>
      <c r="B54" s="111" t="s">
        <v>886</v>
      </c>
      <c r="C54" s="111" t="s">
        <v>887</v>
      </c>
    </row>
    <row r="55" spans="1:3" ht="11.25">
      <c r="A55" s="111" t="s">
        <v>327</v>
      </c>
      <c r="B55" s="111" t="s">
        <v>888</v>
      </c>
      <c r="C55" s="111" t="s">
        <v>889</v>
      </c>
    </row>
    <row r="56" spans="1:3" ht="11.25">
      <c r="A56" s="111" t="s">
        <v>327</v>
      </c>
      <c r="B56" s="111" t="s">
        <v>327</v>
      </c>
      <c r="C56" s="111" t="s">
        <v>320</v>
      </c>
    </row>
    <row r="57" spans="1:3" ht="11.25">
      <c r="A57" s="111" t="s">
        <v>327</v>
      </c>
      <c r="B57" s="111" t="s">
        <v>890</v>
      </c>
      <c r="C57" s="111" t="s">
        <v>891</v>
      </c>
    </row>
    <row r="58" spans="1:3" ht="11.25">
      <c r="A58" s="111" t="s">
        <v>327</v>
      </c>
      <c r="B58" s="111" t="s">
        <v>892</v>
      </c>
      <c r="C58" s="111" t="s">
        <v>893</v>
      </c>
    </row>
    <row r="59" spans="1:3" ht="11.25">
      <c r="A59" s="111" t="s">
        <v>327</v>
      </c>
      <c r="B59" s="111" t="s">
        <v>894</v>
      </c>
      <c r="C59" s="111" t="s">
        <v>895</v>
      </c>
    </row>
    <row r="60" spans="1:3" ht="11.25">
      <c r="A60" s="111" t="s">
        <v>327</v>
      </c>
      <c r="B60" s="111" t="s">
        <v>896</v>
      </c>
      <c r="C60" s="111" t="s">
        <v>897</v>
      </c>
    </row>
    <row r="61" spans="1:3" ht="11.25">
      <c r="A61" s="111" t="s">
        <v>327</v>
      </c>
      <c r="B61" s="111" t="s">
        <v>898</v>
      </c>
      <c r="C61" s="111" t="s">
        <v>899</v>
      </c>
    </row>
    <row r="62" spans="1:3" ht="11.25">
      <c r="A62" s="111" t="s">
        <v>900</v>
      </c>
      <c r="B62" s="111" t="s">
        <v>902</v>
      </c>
      <c r="C62" s="111" t="s">
        <v>903</v>
      </c>
    </row>
    <row r="63" spans="1:3" ht="11.25">
      <c r="A63" s="111" t="s">
        <v>900</v>
      </c>
      <c r="B63" s="111" t="s">
        <v>905</v>
      </c>
      <c r="C63" s="111" t="s">
        <v>906</v>
      </c>
    </row>
    <row r="64" spans="1:3" ht="11.25">
      <c r="A64" s="111" t="s">
        <v>900</v>
      </c>
      <c r="B64" s="111" t="s">
        <v>900</v>
      </c>
      <c r="C64" s="111" t="s">
        <v>904</v>
      </c>
    </row>
    <row r="65" spans="1:3" ht="11.25">
      <c r="A65" s="111" t="s">
        <v>900</v>
      </c>
      <c r="B65" s="111" t="s">
        <v>900</v>
      </c>
      <c r="C65" s="111" t="s">
        <v>901</v>
      </c>
    </row>
    <row r="66" spans="1:3" ht="11.25">
      <c r="A66" s="111" t="s">
        <v>900</v>
      </c>
      <c r="B66" s="111" t="s">
        <v>900</v>
      </c>
      <c r="C66" s="111" t="s">
        <v>901</v>
      </c>
    </row>
    <row r="67" spans="1:3" ht="11.25">
      <c r="A67" s="111" t="s">
        <v>900</v>
      </c>
      <c r="B67" s="111" t="s">
        <v>900</v>
      </c>
      <c r="C67" s="111" t="s">
        <v>160</v>
      </c>
    </row>
    <row r="68" spans="1:3" ht="11.25">
      <c r="A68" s="111" t="s">
        <v>900</v>
      </c>
      <c r="B68" s="111" t="s">
        <v>907</v>
      </c>
      <c r="C68" s="111" t="s">
        <v>908</v>
      </c>
    </row>
    <row r="69" spans="1:3" ht="11.25">
      <c r="A69" s="111" t="s">
        <v>900</v>
      </c>
      <c r="B69" s="111" t="s">
        <v>909</v>
      </c>
      <c r="C69" s="111" t="s">
        <v>910</v>
      </c>
    </row>
    <row r="70" spans="1:3" ht="11.25">
      <c r="A70" s="111" t="s">
        <v>900</v>
      </c>
      <c r="B70" s="111" t="s">
        <v>911</v>
      </c>
      <c r="C70" s="111" t="s">
        <v>912</v>
      </c>
    </row>
    <row r="71" spans="1:3" ht="11.25">
      <c r="A71" s="111" t="s">
        <v>398</v>
      </c>
      <c r="B71" s="111" t="s">
        <v>398</v>
      </c>
      <c r="C71" s="111" t="s">
        <v>399</v>
      </c>
    </row>
    <row r="72" spans="1:3" ht="11.25">
      <c r="A72" s="111" t="s">
        <v>547</v>
      </c>
      <c r="B72" s="111" t="s">
        <v>913</v>
      </c>
      <c r="C72" s="111" t="s">
        <v>914</v>
      </c>
    </row>
    <row r="73" spans="1:3" ht="11.25">
      <c r="A73" s="111" t="s">
        <v>547</v>
      </c>
      <c r="B73" s="111" t="s">
        <v>916</v>
      </c>
      <c r="C73" s="111" t="s">
        <v>917</v>
      </c>
    </row>
    <row r="74" spans="1:3" ht="11.25">
      <c r="A74" s="111" t="s">
        <v>547</v>
      </c>
      <c r="B74" s="111" t="s">
        <v>918</v>
      </c>
      <c r="C74" s="111" t="s">
        <v>919</v>
      </c>
    </row>
    <row r="75" spans="1:3" ht="11.25">
      <c r="A75" s="111" t="s">
        <v>547</v>
      </c>
      <c r="B75" s="111" t="s">
        <v>547</v>
      </c>
      <c r="C75" s="111" t="s">
        <v>161</v>
      </c>
    </row>
    <row r="76" spans="1:3" ht="11.25">
      <c r="A76" s="111" t="s">
        <v>547</v>
      </c>
      <c r="B76" s="111" t="s">
        <v>547</v>
      </c>
      <c r="C76" s="111" t="s">
        <v>915</v>
      </c>
    </row>
    <row r="77" spans="1:3" ht="11.25">
      <c r="A77" s="111" t="s">
        <v>547</v>
      </c>
      <c r="B77" s="111" t="s">
        <v>547</v>
      </c>
      <c r="C77" s="111" t="s">
        <v>921</v>
      </c>
    </row>
    <row r="78" spans="1:3" ht="11.25">
      <c r="A78" s="111" t="s">
        <v>547</v>
      </c>
      <c r="B78" s="111" t="s">
        <v>389</v>
      </c>
      <c r="C78" s="111" t="s">
        <v>162</v>
      </c>
    </row>
    <row r="79" spans="1:3" ht="11.25">
      <c r="A79" s="111" t="s">
        <v>547</v>
      </c>
      <c r="B79" s="111" t="s">
        <v>389</v>
      </c>
      <c r="C79" s="111" t="s">
        <v>920</v>
      </c>
    </row>
    <row r="80" spans="1:3" ht="11.25">
      <c r="A80" s="111" t="s">
        <v>547</v>
      </c>
      <c r="B80" s="111" t="s">
        <v>922</v>
      </c>
      <c r="C80" s="111" t="s">
        <v>923</v>
      </c>
    </row>
    <row r="81" spans="1:3" ht="11.25">
      <c r="A81" s="111" t="s">
        <v>547</v>
      </c>
      <c r="B81" s="111" t="s">
        <v>924</v>
      </c>
      <c r="C81" s="111" t="s">
        <v>925</v>
      </c>
    </row>
    <row r="82" spans="1:3" ht="11.25">
      <c r="A82" s="111" t="s">
        <v>547</v>
      </c>
      <c r="B82" s="111" t="s">
        <v>926</v>
      </c>
      <c r="C82" s="111" t="s">
        <v>927</v>
      </c>
    </row>
    <row r="83" spans="1:3" ht="11.25">
      <c r="A83" s="111" t="s">
        <v>198</v>
      </c>
      <c r="B83" s="111" t="s">
        <v>198</v>
      </c>
      <c r="C83" s="111" t="s">
        <v>928</v>
      </c>
    </row>
    <row r="84" spans="1:3" ht="11.25">
      <c r="A84" s="111" t="s">
        <v>198</v>
      </c>
      <c r="B84" s="111" t="s">
        <v>198</v>
      </c>
      <c r="C84" s="111" t="s">
        <v>199</v>
      </c>
    </row>
    <row r="85" spans="1:3" ht="11.25">
      <c r="A85" s="111" t="s">
        <v>198</v>
      </c>
      <c r="B85" s="111" t="s">
        <v>929</v>
      </c>
      <c r="C85" s="111" t="s">
        <v>930</v>
      </c>
    </row>
    <row r="86" spans="1:3" ht="11.25">
      <c r="A86" s="111" t="s">
        <v>198</v>
      </c>
      <c r="B86" s="111" t="s">
        <v>388</v>
      </c>
      <c r="C86" s="111" t="s">
        <v>931</v>
      </c>
    </row>
    <row r="87" spans="1:3" ht="11.25">
      <c r="A87" s="111" t="s">
        <v>198</v>
      </c>
      <c r="B87" s="111" t="s">
        <v>932</v>
      </c>
      <c r="C87" s="111" t="s">
        <v>933</v>
      </c>
    </row>
    <row r="88" spans="1:3" ht="11.25">
      <c r="A88" s="111" t="s">
        <v>401</v>
      </c>
      <c r="B88" s="111" t="s">
        <v>401</v>
      </c>
      <c r="C88" s="111" t="s">
        <v>163</v>
      </c>
    </row>
    <row r="89" spans="1:3" ht="11.25">
      <c r="A89" s="111" t="s">
        <v>401</v>
      </c>
      <c r="B89" s="111" t="s">
        <v>401</v>
      </c>
      <c r="C89" s="111" t="s">
        <v>402</v>
      </c>
    </row>
    <row r="90" spans="1:3" ht="11.25">
      <c r="A90" s="111" t="s">
        <v>184</v>
      </c>
      <c r="B90" s="111" t="s">
        <v>184</v>
      </c>
      <c r="C90" s="111" t="s">
        <v>1111</v>
      </c>
    </row>
    <row r="91" spans="1:3" ht="11.25">
      <c r="A91" s="111" t="s">
        <v>184</v>
      </c>
      <c r="B91" s="111" t="s">
        <v>548</v>
      </c>
      <c r="C91" s="111" t="s">
        <v>1109</v>
      </c>
    </row>
    <row r="92" spans="1:3" ht="11.25">
      <c r="A92" s="111" t="s">
        <v>934</v>
      </c>
      <c r="B92" s="111" t="s">
        <v>934</v>
      </c>
      <c r="C92" s="111" t="s">
        <v>935</v>
      </c>
    </row>
    <row r="93" spans="1:3" ht="11.25">
      <c r="A93" s="111" t="s">
        <v>596</v>
      </c>
      <c r="B93" s="111" t="s">
        <v>185</v>
      </c>
      <c r="C93" s="111" t="s">
        <v>937</v>
      </c>
    </row>
    <row r="94" spans="1:3" ht="11.25">
      <c r="A94" s="111" t="s">
        <v>596</v>
      </c>
      <c r="B94" s="111" t="s">
        <v>938</v>
      </c>
      <c r="C94" s="111" t="s">
        <v>939</v>
      </c>
    </row>
    <row r="95" spans="1:3" ht="11.25">
      <c r="A95" s="111" t="s">
        <v>596</v>
      </c>
      <c r="B95" s="111" t="s">
        <v>940</v>
      </c>
      <c r="C95" s="111" t="s">
        <v>941</v>
      </c>
    </row>
    <row r="96" spans="1:3" ht="11.25">
      <c r="A96" s="111" t="s">
        <v>596</v>
      </c>
      <c r="B96" s="111" t="s">
        <v>596</v>
      </c>
      <c r="C96" s="111" t="s">
        <v>164</v>
      </c>
    </row>
    <row r="97" spans="1:3" ht="11.25">
      <c r="A97" s="111" t="s">
        <v>596</v>
      </c>
      <c r="B97" s="111" t="s">
        <v>596</v>
      </c>
      <c r="C97" s="111" t="s">
        <v>936</v>
      </c>
    </row>
    <row r="98" spans="1:3" ht="11.25">
      <c r="A98" s="111" t="s">
        <v>596</v>
      </c>
      <c r="B98" s="111" t="s">
        <v>596</v>
      </c>
      <c r="C98" s="111" t="s">
        <v>200</v>
      </c>
    </row>
    <row r="99" spans="1:3" ht="11.25">
      <c r="A99" s="111" t="s">
        <v>596</v>
      </c>
      <c r="B99" s="111" t="s">
        <v>354</v>
      </c>
      <c r="C99" s="111" t="s">
        <v>165</v>
      </c>
    </row>
    <row r="100" spans="1:3" ht="11.25">
      <c r="A100" s="111" t="s">
        <v>596</v>
      </c>
      <c r="B100" s="111" t="s">
        <v>354</v>
      </c>
      <c r="C100" s="111" t="s">
        <v>942</v>
      </c>
    </row>
    <row r="101" spans="1:3" ht="11.25">
      <c r="A101" s="111" t="s">
        <v>596</v>
      </c>
      <c r="B101" s="111" t="s">
        <v>372</v>
      </c>
      <c r="C101" s="111" t="s">
        <v>373</v>
      </c>
    </row>
    <row r="102" spans="1:3" ht="11.25">
      <c r="A102" s="111" t="s">
        <v>943</v>
      </c>
      <c r="B102" s="111" t="s">
        <v>943</v>
      </c>
      <c r="C102" s="111" t="s">
        <v>944</v>
      </c>
    </row>
    <row r="103" spans="1:3" ht="11.25">
      <c r="A103" s="111" t="s">
        <v>943</v>
      </c>
      <c r="B103" s="111" t="s">
        <v>945</v>
      </c>
      <c r="C103" s="111" t="s">
        <v>946</v>
      </c>
    </row>
    <row r="104" spans="1:3" ht="11.25">
      <c r="A104" s="111" t="s">
        <v>947</v>
      </c>
      <c r="B104" s="111" t="s">
        <v>947</v>
      </c>
      <c r="C104" s="111" t="s">
        <v>948</v>
      </c>
    </row>
    <row r="105" spans="1:3" ht="11.25">
      <c r="A105" s="111" t="s">
        <v>375</v>
      </c>
      <c r="B105" s="111" t="s">
        <v>947</v>
      </c>
      <c r="C105" s="111" t="s">
        <v>376</v>
      </c>
    </row>
    <row r="106" spans="1:3" ht="11.25">
      <c r="A106" s="111" t="s">
        <v>375</v>
      </c>
      <c r="B106" s="111" t="s">
        <v>375</v>
      </c>
      <c r="C106" s="111" t="s">
        <v>376</v>
      </c>
    </row>
    <row r="107" spans="1:3" ht="11.25">
      <c r="A107" s="111" t="s">
        <v>441</v>
      </c>
      <c r="B107" s="111" t="s">
        <v>949</v>
      </c>
      <c r="C107" s="111" t="s">
        <v>950</v>
      </c>
    </row>
    <row r="108" spans="1:3" ht="11.25">
      <c r="A108" s="111" t="s">
        <v>441</v>
      </c>
      <c r="B108" s="111" t="s">
        <v>951</v>
      </c>
      <c r="C108" s="111" t="s">
        <v>952</v>
      </c>
    </row>
    <row r="109" spans="1:3" ht="11.25">
      <c r="A109" s="111" t="s">
        <v>441</v>
      </c>
      <c r="B109" s="111" t="s">
        <v>953</v>
      </c>
      <c r="C109" s="111" t="s">
        <v>318</v>
      </c>
    </row>
    <row r="110" spans="1:3" ht="11.25">
      <c r="A110" s="111" t="s">
        <v>441</v>
      </c>
      <c r="B110" s="111" t="s">
        <v>955</v>
      </c>
      <c r="C110" s="111" t="s">
        <v>956</v>
      </c>
    </row>
    <row r="111" spans="1:3" ht="11.25">
      <c r="A111" s="111" t="s">
        <v>441</v>
      </c>
      <c r="B111" s="111" t="s">
        <v>957</v>
      </c>
      <c r="C111" s="111" t="s">
        <v>958</v>
      </c>
    </row>
    <row r="112" spans="1:3" ht="11.25">
      <c r="A112" s="111" t="s">
        <v>441</v>
      </c>
      <c r="B112" s="111" t="s">
        <v>441</v>
      </c>
      <c r="C112" s="111" t="s">
        <v>954</v>
      </c>
    </row>
    <row r="113" spans="1:3" ht="11.25">
      <c r="A113" s="111" t="s">
        <v>441</v>
      </c>
      <c r="B113" s="111" t="s">
        <v>441</v>
      </c>
      <c r="C113" s="111" t="s">
        <v>201</v>
      </c>
    </row>
    <row r="114" spans="1:3" ht="11.25">
      <c r="A114" s="111" t="s">
        <v>441</v>
      </c>
      <c r="B114" s="111" t="s">
        <v>323</v>
      </c>
      <c r="C114" s="111" t="s">
        <v>959</v>
      </c>
    </row>
    <row r="115" spans="1:3" ht="11.25">
      <c r="A115" s="111" t="s">
        <v>321</v>
      </c>
      <c r="B115" s="111" t="s">
        <v>960</v>
      </c>
      <c r="C115" s="111" t="s">
        <v>961</v>
      </c>
    </row>
    <row r="116" spans="1:3" ht="11.25">
      <c r="A116" s="111" t="s">
        <v>321</v>
      </c>
      <c r="B116" s="111" t="s">
        <v>962</v>
      </c>
      <c r="C116" s="111" t="s">
        <v>269</v>
      </c>
    </row>
    <row r="117" spans="1:3" ht="11.25">
      <c r="A117" s="111" t="s">
        <v>321</v>
      </c>
      <c r="B117" s="111" t="s">
        <v>963</v>
      </c>
      <c r="C117" s="111" t="s">
        <v>964</v>
      </c>
    </row>
    <row r="118" spans="1:3" ht="11.25">
      <c r="A118" s="111" t="s">
        <v>321</v>
      </c>
      <c r="B118" s="111" t="s">
        <v>963</v>
      </c>
      <c r="C118" s="111" t="s">
        <v>965</v>
      </c>
    </row>
    <row r="119" spans="1:3" ht="11.25">
      <c r="A119" s="111" t="s">
        <v>321</v>
      </c>
      <c r="B119" s="111" t="s">
        <v>321</v>
      </c>
      <c r="C119" s="111" t="s">
        <v>964</v>
      </c>
    </row>
    <row r="120" spans="1:3" ht="11.25">
      <c r="A120" s="111" t="s">
        <v>321</v>
      </c>
      <c r="B120" s="111" t="s">
        <v>321</v>
      </c>
      <c r="C120" s="111" t="s">
        <v>322</v>
      </c>
    </row>
    <row r="121" spans="1:3" ht="11.25">
      <c r="A121" s="111" t="s">
        <v>321</v>
      </c>
      <c r="B121" s="111" t="s">
        <v>323</v>
      </c>
      <c r="C121" s="111" t="s">
        <v>966</v>
      </c>
    </row>
    <row r="122" spans="1:3" ht="11.25">
      <c r="A122" s="111" t="s">
        <v>202</v>
      </c>
      <c r="B122" s="111" t="s">
        <v>761</v>
      </c>
      <c r="C122" s="111" t="s">
        <v>762</v>
      </c>
    </row>
    <row r="123" spans="1:3" ht="11.25">
      <c r="A123" s="111" t="s">
        <v>202</v>
      </c>
      <c r="B123" s="111" t="s">
        <v>967</v>
      </c>
      <c r="C123" s="111" t="s">
        <v>968</v>
      </c>
    </row>
    <row r="124" spans="1:3" ht="11.25">
      <c r="A124" s="111" t="s">
        <v>202</v>
      </c>
      <c r="B124" s="111" t="s">
        <v>969</v>
      </c>
      <c r="C124" s="111" t="s">
        <v>970</v>
      </c>
    </row>
    <row r="125" spans="1:3" ht="11.25">
      <c r="A125" s="111" t="s">
        <v>202</v>
      </c>
      <c r="B125" s="111" t="s">
        <v>971</v>
      </c>
      <c r="C125" s="111" t="s">
        <v>972</v>
      </c>
    </row>
    <row r="126" spans="1:3" ht="11.25">
      <c r="A126" s="111" t="s">
        <v>202</v>
      </c>
      <c r="B126" s="111" t="s">
        <v>973</v>
      </c>
      <c r="C126" s="111" t="s">
        <v>974</v>
      </c>
    </row>
    <row r="127" spans="1:3" ht="11.25">
      <c r="A127" s="111" t="s">
        <v>202</v>
      </c>
      <c r="B127" s="111" t="s">
        <v>975</v>
      </c>
      <c r="C127" s="111" t="s">
        <v>976</v>
      </c>
    </row>
    <row r="128" spans="1:3" ht="11.25">
      <c r="A128" s="111" t="s">
        <v>202</v>
      </c>
      <c r="B128" s="111" t="s">
        <v>202</v>
      </c>
      <c r="C128" s="111" t="s">
        <v>763</v>
      </c>
    </row>
    <row r="129" spans="1:3" ht="11.25">
      <c r="A129" s="111" t="s">
        <v>202</v>
      </c>
      <c r="B129" s="111" t="s">
        <v>202</v>
      </c>
      <c r="C129" s="111" t="s">
        <v>203</v>
      </c>
    </row>
    <row r="130" spans="1:3" ht="11.25">
      <c r="A130" s="111" t="s">
        <v>202</v>
      </c>
      <c r="B130" s="111" t="s">
        <v>202</v>
      </c>
      <c r="C130" s="111" t="s">
        <v>166</v>
      </c>
    </row>
    <row r="131" spans="1:3" ht="11.25">
      <c r="A131" s="111" t="s">
        <v>202</v>
      </c>
      <c r="B131" s="111" t="s">
        <v>977</v>
      </c>
      <c r="C131" s="111" t="s">
        <v>978</v>
      </c>
    </row>
    <row r="132" spans="1:3" ht="11.25">
      <c r="A132" s="111" t="s">
        <v>202</v>
      </c>
      <c r="B132" s="111" t="s">
        <v>979</v>
      </c>
      <c r="C132" s="111" t="s">
        <v>980</v>
      </c>
    </row>
    <row r="133" spans="1:3" ht="11.25">
      <c r="A133" s="111" t="s">
        <v>202</v>
      </c>
      <c r="B133" s="111" t="s">
        <v>981</v>
      </c>
      <c r="C133" s="111" t="s">
        <v>982</v>
      </c>
    </row>
    <row r="134" spans="1:3" ht="11.25">
      <c r="A134" s="111" t="s">
        <v>202</v>
      </c>
      <c r="B134" s="111" t="s">
        <v>983</v>
      </c>
      <c r="C134" s="111" t="s">
        <v>984</v>
      </c>
    </row>
    <row r="135" spans="1:3" ht="11.25">
      <c r="A135" s="111" t="s">
        <v>624</v>
      </c>
      <c r="B135" s="111" t="s">
        <v>624</v>
      </c>
      <c r="C135" s="111" t="s">
        <v>204</v>
      </c>
    </row>
    <row r="136" spans="1:3" ht="11.25">
      <c r="A136" s="111" t="s">
        <v>378</v>
      </c>
      <c r="B136" s="111" t="s">
        <v>378</v>
      </c>
      <c r="C136" s="111" t="s">
        <v>379</v>
      </c>
    </row>
    <row r="137" spans="1:3" ht="11.25">
      <c r="A137" s="111" t="s">
        <v>593</v>
      </c>
      <c r="B137" s="111" t="s">
        <v>223</v>
      </c>
      <c r="C137" s="111" t="s">
        <v>986</v>
      </c>
    </row>
    <row r="138" spans="1:3" ht="11.25">
      <c r="A138" s="111" t="s">
        <v>593</v>
      </c>
      <c r="B138" s="111" t="s">
        <v>987</v>
      </c>
      <c r="C138" s="111" t="s">
        <v>988</v>
      </c>
    </row>
    <row r="139" spans="1:3" ht="11.25">
      <c r="A139" s="111" t="s">
        <v>593</v>
      </c>
      <c r="B139" s="111" t="s">
        <v>989</v>
      </c>
      <c r="C139" s="111" t="s">
        <v>990</v>
      </c>
    </row>
    <row r="140" spans="1:3" ht="11.25">
      <c r="A140" s="111" t="s">
        <v>593</v>
      </c>
      <c r="B140" s="111" t="s">
        <v>991</v>
      </c>
      <c r="C140" s="111" t="s">
        <v>992</v>
      </c>
    </row>
    <row r="141" spans="1:3" ht="11.25">
      <c r="A141" s="111" t="s">
        <v>593</v>
      </c>
      <c r="B141" s="111" t="s">
        <v>993</v>
      </c>
      <c r="C141" s="111" t="s">
        <v>994</v>
      </c>
    </row>
    <row r="142" spans="1:3" ht="11.25">
      <c r="A142" s="111" t="s">
        <v>593</v>
      </c>
      <c r="B142" s="111" t="s">
        <v>995</v>
      </c>
      <c r="C142" s="111" t="s">
        <v>996</v>
      </c>
    </row>
    <row r="143" spans="1:3" ht="11.25">
      <c r="A143" s="111" t="s">
        <v>593</v>
      </c>
      <c r="B143" s="111" t="s">
        <v>997</v>
      </c>
      <c r="C143" s="111" t="s">
        <v>998</v>
      </c>
    </row>
    <row r="144" spans="1:3" ht="11.25">
      <c r="A144" s="111" t="s">
        <v>593</v>
      </c>
      <c r="B144" s="111" t="s">
        <v>593</v>
      </c>
      <c r="C144" s="111" t="s">
        <v>985</v>
      </c>
    </row>
    <row r="145" spans="1:3" ht="11.25">
      <c r="A145" s="111" t="s">
        <v>593</v>
      </c>
      <c r="B145" s="111" t="s">
        <v>593</v>
      </c>
      <c r="C145" s="111" t="s">
        <v>999</v>
      </c>
    </row>
    <row r="146" spans="1:3" ht="11.25">
      <c r="A146" s="111" t="s">
        <v>593</v>
      </c>
      <c r="B146" s="111" t="s">
        <v>1000</v>
      </c>
      <c r="C146" s="111" t="s">
        <v>1001</v>
      </c>
    </row>
    <row r="147" spans="1:3" ht="11.25">
      <c r="A147" s="111" t="s">
        <v>593</v>
      </c>
      <c r="B147" s="111" t="s">
        <v>1002</v>
      </c>
      <c r="C147" s="111" t="s">
        <v>1003</v>
      </c>
    </row>
    <row r="148" spans="1:3" ht="11.25">
      <c r="A148" s="111" t="s">
        <v>593</v>
      </c>
      <c r="B148" s="111" t="s">
        <v>1004</v>
      </c>
      <c r="C148" s="111" t="s">
        <v>1005</v>
      </c>
    </row>
    <row r="149" spans="1:3" ht="11.25">
      <c r="A149" s="111" t="s">
        <v>301</v>
      </c>
      <c r="B149" s="111" t="s">
        <v>1006</v>
      </c>
      <c r="C149" s="111" t="s">
        <v>1007</v>
      </c>
    </row>
    <row r="150" spans="1:3" ht="11.25">
      <c r="A150" s="111" t="s">
        <v>301</v>
      </c>
      <c r="B150" s="111" t="s">
        <v>1008</v>
      </c>
      <c r="C150" s="111" t="s">
        <v>1009</v>
      </c>
    </row>
    <row r="151" spans="1:3" ht="11.25">
      <c r="A151" s="111" t="s">
        <v>301</v>
      </c>
      <c r="B151" s="111" t="s">
        <v>1010</v>
      </c>
      <c r="C151" s="111" t="s">
        <v>1011</v>
      </c>
    </row>
    <row r="152" spans="1:3" ht="11.25">
      <c r="A152" s="111" t="s">
        <v>301</v>
      </c>
      <c r="B152" s="111" t="s">
        <v>1012</v>
      </c>
      <c r="C152" s="111" t="s">
        <v>1013</v>
      </c>
    </row>
    <row r="153" spans="1:3" ht="11.25">
      <c r="A153" s="111" t="s">
        <v>301</v>
      </c>
      <c r="B153" s="111" t="s">
        <v>1014</v>
      </c>
      <c r="C153" s="111" t="s">
        <v>1015</v>
      </c>
    </row>
    <row r="154" spans="1:3" ht="11.25">
      <c r="A154" s="111" t="s">
        <v>301</v>
      </c>
      <c r="B154" s="111" t="s">
        <v>1016</v>
      </c>
      <c r="C154" s="111" t="s">
        <v>1017</v>
      </c>
    </row>
    <row r="155" spans="1:3" ht="11.25">
      <c r="A155" s="111" t="s">
        <v>301</v>
      </c>
      <c r="B155" s="111" t="s">
        <v>1018</v>
      </c>
      <c r="C155" s="111" t="s">
        <v>1019</v>
      </c>
    </row>
    <row r="156" spans="1:3" ht="11.25">
      <c r="A156" s="111" t="s">
        <v>301</v>
      </c>
      <c r="B156" s="111" t="s">
        <v>301</v>
      </c>
      <c r="C156" s="111" t="s">
        <v>167</v>
      </c>
    </row>
    <row r="157" spans="1:3" ht="11.25">
      <c r="A157" s="111" t="s">
        <v>301</v>
      </c>
      <c r="B157" s="111" t="s">
        <v>301</v>
      </c>
      <c r="C157" s="111" t="s">
        <v>302</v>
      </c>
    </row>
    <row r="158" spans="1:3" ht="11.25">
      <c r="A158" s="111" t="s">
        <v>301</v>
      </c>
      <c r="B158" s="111" t="s">
        <v>1020</v>
      </c>
      <c r="C158" s="111" t="s">
        <v>1021</v>
      </c>
    </row>
    <row r="159" spans="1:3" ht="11.25">
      <c r="A159" s="111" t="s">
        <v>301</v>
      </c>
      <c r="B159" s="111" t="s">
        <v>1022</v>
      </c>
      <c r="C159" s="111" t="s">
        <v>1023</v>
      </c>
    </row>
    <row r="160" spans="1:3" ht="11.25">
      <c r="A160" s="111" t="s">
        <v>301</v>
      </c>
      <c r="B160" s="111" t="s">
        <v>1024</v>
      </c>
      <c r="C160" s="111" t="s">
        <v>1025</v>
      </c>
    </row>
    <row r="161" spans="1:3" ht="11.25">
      <c r="A161" s="111" t="s">
        <v>383</v>
      </c>
      <c r="B161" s="111" t="s">
        <v>383</v>
      </c>
      <c r="C161" s="111" t="s">
        <v>384</v>
      </c>
    </row>
    <row r="162" spans="1:3" ht="11.25">
      <c r="A162" s="111" t="s">
        <v>303</v>
      </c>
      <c r="B162" s="111" t="s">
        <v>293</v>
      </c>
      <c r="C162" s="111" t="s">
        <v>1026</v>
      </c>
    </row>
    <row r="163" spans="1:3" ht="11.25">
      <c r="A163" s="111" t="s">
        <v>303</v>
      </c>
      <c r="B163" s="111" t="s">
        <v>1028</v>
      </c>
      <c r="C163" s="111" t="s">
        <v>1029</v>
      </c>
    </row>
    <row r="164" spans="1:3" ht="11.25">
      <c r="A164" s="111" t="s">
        <v>303</v>
      </c>
      <c r="B164" s="111" t="s">
        <v>1030</v>
      </c>
      <c r="C164" s="111" t="s">
        <v>1031</v>
      </c>
    </row>
    <row r="165" spans="1:3" ht="11.25">
      <c r="A165" s="111" t="s">
        <v>303</v>
      </c>
      <c r="B165" s="111" t="s">
        <v>1032</v>
      </c>
      <c r="C165" s="111" t="s">
        <v>1033</v>
      </c>
    </row>
    <row r="166" spans="1:3" ht="11.25">
      <c r="A166" s="111" t="s">
        <v>303</v>
      </c>
      <c r="B166" s="111" t="s">
        <v>1034</v>
      </c>
      <c r="C166" s="111" t="s">
        <v>1035</v>
      </c>
    </row>
    <row r="167" spans="1:3" ht="11.25">
      <c r="A167" s="111" t="s">
        <v>303</v>
      </c>
      <c r="B167" s="111" t="s">
        <v>1036</v>
      </c>
      <c r="C167" s="111" t="s">
        <v>1037</v>
      </c>
    </row>
    <row r="168" spans="1:3" ht="11.25">
      <c r="A168" s="111" t="s">
        <v>303</v>
      </c>
      <c r="B168" s="111" t="s">
        <v>326</v>
      </c>
      <c r="C168" s="111" t="s">
        <v>1038</v>
      </c>
    </row>
    <row r="169" spans="1:3" ht="11.25">
      <c r="A169" s="111" t="s">
        <v>303</v>
      </c>
      <c r="B169" s="111" t="s">
        <v>303</v>
      </c>
      <c r="C169" s="111" t="s">
        <v>1027</v>
      </c>
    </row>
    <row r="170" spans="1:3" ht="11.25">
      <c r="A170" s="111" t="s">
        <v>303</v>
      </c>
      <c r="B170" s="111" t="s">
        <v>303</v>
      </c>
      <c r="C170" s="111" t="s">
        <v>304</v>
      </c>
    </row>
    <row r="171" spans="1:3" ht="11.25">
      <c r="A171" s="111" t="s">
        <v>305</v>
      </c>
      <c r="B171" s="111" t="s">
        <v>294</v>
      </c>
      <c r="C171" s="111" t="s">
        <v>1040</v>
      </c>
    </row>
    <row r="172" spans="1:3" ht="11.25">
      <c r="A172" s="111" t="s">
        <v>305</v>
      </c>
      <c r="B172" s="111" t="s">
        <v>1041</v>
      </c>
      <c r="C172" s="111" t="s">
        <v>1042</v>
      </c>
    </row>
    <row r="173" spans="1:3" ht="11.25">
      <c r="A173" s="111" t="s">
        <v>305</v>
      </c>
      <c r="B173" s="111" t="s">
        <v>1043</v>
      </c>
      <c r="C173" s="111" t="s">
        <v>371</v>
      </c>
    </row>
    <row r="174" spans="1:3" ht="11.25">
      <c r="A174" s="111" t="s">
        <v>305</v>
      </c>
      <c r="B174" s="111" t="s">
        <v>1044</v>
      </c>
      <c r="C174" s="111" t="s">
        <v>1045</v>
      </c>
    </row>
    <row r="175" spans="1:3" ht="11.25">
      <c r="A175" s="111" t="s">
        <v>305</v>
      </c>
      <c r="B175" s="111" t="s">
        <v>333</v>
      </c>
      <c r="C175" s="111" t="s">
        <v>1046</v>
      </c>
    </row>
    <row r="176" spans="1:3" ht="11.25">
      <c r="A176" s="111" t="s">
        <v>305</v>
      </c>
      <c r="B176" s="111" t="s">
        <v>1047</v>
      </c>
      <c r="C176" s="111" t="s">
        <v>1048</v>
      </c>
    </row>
    <row r="177" spans="1:3" ht="11.25">
      <c r="A177" s="111" t="s">
        <v>305</v>
      </c>
      <c r="B177" s="111" t="s">
        <v>522</v>
      </c>
      <c r="C177" s="111" t="s">
        <v>1049</v>
      </c>
    </row>
    <row r="178" spans="1:3" ht="11.25">
      <c r="A178" s="111" t="s">
        <v>305</v>
      </c>
      <c r="B178" s="111" t="s">
        <v>305</v>
      </c>
      <c r="C178" s="111" t="s">
        <v>168</v>
      </c>
    </row>
    <row r="179" spans="1:3" ht="11.25">
      <c r="A179" s="111" t="s">
        <v>305</v>
      </c>
      <c r="B179" s="111" t="s">
        <v>305</v>
      </c>
      <c r="C179" s="111" t="s">
        <v>1039</v>
      </c>
    </row>
    <row r="180" spans="1:3" ht="11.25">
      <c r="A180" s="111" t="s">
        <v>305</v>
      </c>
      <c r="B180" s="111" t="s">
        <v>305</v>
      </c>
      <c r="C180" s="111" t="s">
        <v>306</v>
      </c>
    </row>
    <row r="181" spans="1:3" ht="11.25">
      <c r="A181" s="111" t="s">
        <v>305</v>
      </c>
      <c r="B181" s="111" t="s">
        <v>1050</v>
      </c>
      <c r="C181" s="111" t="s">
        <v>1051</v>
      </c>
    </row>
    <row r="182" spans="1:3" ht="11.25">
      <c r="A182" s="111" t="s">
        <v>295</v>
      </c>
      <c r="B182" s="111" t="s">
        <v>1053</v>
      </c>
      <c r="C182" s="111" t="s">
        <v>1054</v>
      </c>
    </row>
    <row r="183" spans="1:3" ht="11.25">
      <c r="A183" s="111" t="s">
        <v>295</v>
      </c>
      <c r="B183" s="111" t="s">
        <v>1055</v>
      </c>
      <c r="C183" s="111" t="s">
        <v>1056</v>
      </c>
    </row>
    <row r="184" spans="1:3" ht="11.25">
      <c r="A184" s="111" t="s">
        <v>295</v>
      </c>
      <c r="B184" s="111" t="s">
        <v>1060</v>
      </c>
      <c r="C184" s="111" t="s">
        <v>1061</v>
      </c>
    </row>
    <row r="185" spans="1:3" ht="11.25">
      <c r="A185" s="111" t="s">
        <v>295</v>
      </c>
      <c r="B185" s="111" t="s">
        <v>170</v>
      </c>
      <c r="C185" s="111" t="s">
        <v>171</v>
      </c>
    </row>
    <row r="186" spans="1:3" ht="11.25">
      <c r="A186" s="111" t="s">
        <v>295</v>
      </c>
      <c r="B186" s="111" t="s">
        <v>1062</v>
      </c>
      <c r="C186" s="111" t="s">
        <v>1063</v>
      </c>
    </row>
    <row r="187" spans="1:3" ht="11.25">
      <c r="A187" s="111" t="s">
        <v>295</v>
      </c>
      <c r="B187" s="111" t="s">
        <v>295</v>
      </c>
      <c r="C187" s="111" t="s">
        <v>169</v>
      </c>
    </row>
    <row r="188" spans="1:3" ht="11.25">
      <c r="A188" s="111" t="s">
        <v>295</v>
      </c>
      <c r="B188" s="111" t="s">
        <v>295</v>
      </c>
      <c r="C188" s="111" t="s">
        <v>1052</v>
      </c>
    </row>
    <row r="189" spans="1:3" ht="11.25">
      <c r="A189" s="111" t="s">
        <v>295</v>
      </c>
      <c r="B189" s="111" t="s">
        <v>295</v>
      </c>
      <c r="C189" s="111" t="s">
        <v>1064</v>
      </c>
    </row>
    <row r="190" spans="1:3" ht="11.25">
      <c r="A190" s="111" t="s">
        <v>295</v>
      </c>
      <c r="B190" s="111" t="s">
        <v>296</v>
      </c>
      <c r="C190" s="111" t="s">
        <v>172</v>
      </c>
    </row>
    <row r="191" spans="1:3" ht="11.25">
      <c r="A191" s="111" t="s">
        <v>295</v>
      </c>
      <c r="B191" s="111" t="s">
        <v>296</v>
      </c>
      <c r="C191" s="111" t="s">
        <v>1065</v>
      </c>
    </row>
    <row r="192" spans="1:3" ht="11.25">
      <c r="A192" s="111" t="s">
        <v>295</v>
      </c>
      <c r="B192" s="111" t="s">
        <v>1066</v>
      </c>
      <c r="C192" s="111" t="s">
        <v>1067</v>
      </c>
    </row>
    <row r="193" spans="1:3" ht="11.25">
      <c r="A193" s="111" t="s">
        <v>307</v>
      </c>
      <c r="B193" s="111" t="s">
        <v>1068</v>
      </c>
      <c r="C193" s="111" t="s">
        <v>1069</v>
      </c>
    </row>
    <row r="194" spans="1:3" ht="11.25">
      <c r="A194" s="111" t="s">
        <v>307</v>
      </c>
      <c r="B194" s="111" t="s">
        <v>1070</v>
      </c>
      <c r="C194" s="111" t="s">
        <v>1071</v>
      </c>
    </row>
    <row r="195" spans="1:3" ht="11.25">
      <c r="A195" s="111" t="s">
        <v>307</v>
      </c>
      <c r="B195" s="111" t="s">
        <v>1072</v>
      </c>
      <c r="C195" s="111" t="s">
        <v>1073</v>
      </c>
    </row>
    <row r="196" spans="1:3" ht="11.25">
      <c r="A196" s="111" t="s">
        <v>307</v>
      </c>
      <c r="B196" s="111" t="s">
        <v>1074</v>
      </c>
      <c r="C196" s="111" t="s">
        <v>1075</v>
      </c>
    </row>
    <row r="197" spans="1:3" ht="11.25">
      <c r="A197" s="111" t="s">
        <v>307</v>
      </c>
      <c r="B197" s="111" t="s">
        <v>307</v>
      </c>
      <c r="C197" s="111" t="s">
        <v>173</v>
      </c>
    </row>
    <row r="198" spans="1:3" ht="11.25">
      <c r="A198" s="111" t="s">
        <v>307</v>
      </c>
      <c r="B198" s="111" t="s">
        <v>307</v>
      </c>
      <c r="C198" s="111" t="s">
        <v>308</v>
      </c>
    </row>
    <row r="199" spans="1:3" ht="11.25">
      <c r="A199" s="111" t="s">
        <v>307</v>
      </c>
      <c r="B199" s="111" t="s">
        <v>297</v>
      </c>
      <c r="C199" s="111" t="s">
        <v>174</v>
      </c>
    </row>
    <row r="200" spans="1:3" ht="11.25">
      <c r="A200" s="111" t="s">
        <v>307</v>
      </c>
      <c r="B200" s="111" t="s">
        <v>297</v>
      </c>
      <c r="C200" s="111" t="s">
        <v>1076</v>
      </c>
    </row>
    <row r="201" spans="1:3" ht="11.25">
      <c r="A201" s="111" t="s">
        <v>911</v>
      </c>
      <c r="B201" s="111" t="s">
        <v>911</v>
      </c>
      <c r="C201" s="111" t="s">
        <v>1077</v>
      </c>
    </row>
    <row r="202" spans="1:3" ht="11.25">
      <c r="A202" s="111" t="s">
        <v>309</v>
      </c>
      <c r="B202" s="111" t="s">
        <v>1078</v>
      </c>
      <c r="C202" s="111" t="s">
        <v>1079</v>
      </c>
    </row>
    <row r="203" spans="1:3" ht="11.25">
      <c r="A203" s="111" t="s">
        <v>309</v>
      </c>
      <c r="B203" s="111" t="s">
        <v>1080</v>
      </c>
      <c r="C203" s="111" t="s">
        <v>1081</v>
      </c>
    </row>
    <row r="204" spans="1:3" ht="11.25">
      <c r="A204" s="111" t="s">
        <v>309</v>
      </c>
      <c r="B204" s="111" t="s">
        <v>1082</v>
      </c>
      <c r="C204" s="111" t="s">
        <v>1083</v>
      </c>
    </row>
    <row r="205" spans="1:3" ht="11.25">
      <c r="A205" s="111" t="s">
        <v>309</v>
      </c>
      <c r="B205" s="111" t="s">
        <v>1084</v>
      </c>
      <c r="C205" s="111" t="s">
        <v>1085</v>
      </c>
    </row>
    <row r="206" spans="1:3" ht="11.25">
      <c r="A206" s="111" t="s">
        <v>309</v>
      </c>
      <c r="B206" s="111" t="s">
        <v>336</v>
      </c>
      <c r="C206" s="111" t="s">
        <v>1086</v>
      </c>
    </row>
    <row r="207" spans="1:3" ht="11.25">
      <c r="A207" s="111" t="s">
        <v>309</v>
      </c>
      <c r="B207" s="111" t="s">
        <v>1087</v>
      </c>
      <c r="C207" s="111" t="s">
        <v>1088</v>
      </c>
    </row>
    <row r="208" spans="1:3" ht="11.25">
      <c r="A208" s="111" t="s">
        <v>309</v>
      </c>
      <c r="B208" s="111" t="s">
        <v>309</v>
      </c>
      <c r="C208" s="111" t="s">
        <v>310</v>
      </c>
    </row>
    <row r="209" spans="1:3" ht="11.25">
      <c r="A209" s="111" t="s">
        <v>309</v>
      </c>
      <c r="B209" s="111" t="s">
        <v>1089</v>
      </c>
      <c r="C209" s="111" t="s">
        <v>1090</v>
      </c>
    </row>
    <row r="210" spans="1:3" ht="11.25">
      <c r="A210" s="111" t="s">
        <v>309</v>
      </c>
      <c r="B210" s="111" t="s">
        <v>1091</v>
      </c>
      <c r="C210" s="111" t="s">
        <v>1092</v>
      </c>
    </row>
    <row r="211" spans="1:3" ht="11.25">
      <c r="A211" s="111" t="s">
        <v>311</v>
      </c>
      <c r="B211" s="111" t="s">
        <v>1093</v>
      </c>
      <c r="C211" s="111" t="s">
        <v>1094</v>
      </c>
    </row>
    <row r="212" spans="1:3" ht="11.25">
      <c r="A212" s="111" t="s">
        <v>311</v>
      </c>
      <c r="B212" s="111" t="s">
        <v>1095</v>
      </c>
      <c r="C212" s="111" t="s">
        <v>1096</v>
      </c>
    </row>
    <row r="213" spans="1:3" ht="11.25">
      <c r="A213" s="111" t="s">
        <v>311</v>
      </c>
      <c r="B213" s="111" t="s">
        <v>337</v>
      </c>
      <c r="C213" s="111" t="s">
        <v>1098</v>
      </c>
    </row>
    <row r="214" spans="1:3" ht="11.25">
      <c r="A214" s="111" t="s">
        <v>311</v>
      </c>
      <c r="B214" s="111" t="s">
        <v>1099</v>
      </c>
      <c r="C214" s="111" t="s">
        <v>1100</v>
      </c>
    </row>
    <row r="215" spans="1:3" ht="11.25">
      <c r="A215" s="111" t="s">
        <v>311</v>
      </c>
      <c r="B215" s="111" t="s">
        <v>1101</v>
      </c>
      <c r="C215" s="111" t="s">
        <v>1102</v>
      </c>
    </row>
    <row r="216" spans="1:3" ht="11.25">
      <c r="A216" s="111" t="s">
        <v>311</v>
      </c>
      <c r="B216" s="111" t="s">
        <v>311</v>
      </c>
      <c r="C216" s="111" t="s">
        <v>312</v>
      </c>
    </row>
    <row r="217" spans="1:3" ht="11.25">
      <c r="A217" s="111" t="s">
        <v>311</v>
      </c>
      <c r="B217" s="111" t="s">
        <v>311</v>
      </c>
      <c r="C217" s="111" t="s">
        <v>1097</v>
      </c>
    </row>
    <row r="218" spans="1:3" ht="11.25">
      <c r="A218" s="111" t="s">
        <v>311</v>
      </c>
      <c r="B218" s="111" t="s">
        <v>1103</v>
      </c>
      <c r="C218" s="111" t="s">
        <v>1104</v>
      </c>
    </row>
    <row r="219" spans="1:3" ht="11.25">
      <c r="A219" s="111" t="s">
        <v>311</v>
      </c>
      <c r="B219" s="111" t="s">
        <v>1105</v>
      </c>
      <c r="C219" s="111" t="s">
        <v>1106</v>
      </c>
    </row>
    <row r="220" spans="1:3" ht="11.25">
      <c r="A220" s="111" t="s">
        <v>548</v>
      </c>
      <c r="B220" s="111" t="s">
        <v>1107</v>
      </c>
      <c r="C220" s="111" t="s">
        <v>1108</v>
      </c>
    </row>
    <row r="221" spans="1:3" ht="11.25">
      <c r="A221" s="111" t="s">
        <v>548</v>
      </c>
      <c r="B221" s="111" t="s">
        <v>1110</v>
      </c>
      <c r="C221" s="111" t="s">
        <v>1111</v>
      </c>
    </row>
    <row r="222" spans="1:3" ht="11.25">
      <c r="A222" s="111" t="s">
        <v>548</v>
      </c>
      <c r="B222" s="111" t="s">
        <v>354</v>
      </c>
      <c r="C222" s="111" t="s">
        <v>324</v>
      </c>
    </row>
    <row r="223" spans="1:3" ht="11.25">
      <c r="A223" s="111" t="s">
        <v>548</v>
      </c>
      <c r="B223" s="111" t="s">
        <v>1112</v>
      </c>
      <c r="C223" s="111" t="s">
        <v>1057</v>
      </c>
    </row>
    <row r="224" spans="1:3" ht="11.25">
      <c r="A224" s="111" t="s">
        <v>548</v>
      </c>
      <c r="B224" s="111" t="s">
        <v>548</v>
      </c>
      <c r="C224" s="111" t="s">
        <v>1109</v>
      </c>
    </row>
    <row r="225" spans="1:3" ht="11.25">
      <c r="A225" s="111" t="s">
        <v>548</v>
      </c>
      <c r="B225" s="111" t="s">
        <v>548</v>
      </c>
      <c r="C225" s="111" t="s">
        <v>325</v>
      </c>
    </row>
    <row r="226" spans="1:3" ht="11.25">
      <c r="A226" s="111" t="s">
        <v>548</v>
      </c>
      <c r="B226" s="111" t="s">
        <v>1058</v>
      </c>
      <c r="C226" s="111" t="s">
        <v>1059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F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419</v>
      </c>
      <c r="B1" s="4"/>
    </row>
    <row r="2" spans="1:6" ht="11.25">
      <c r="A2" s="4" t="s">
        <v>421</v>
      </c>
      <c r="B2" s="6" t="s">
        <v>564</v>
      </c>
      <c r="D2" s="6" t="s">
        <v>524</v>
      </c>
      <c r="F2" s="6" t="s">
        <v>218</v>
      </c>
    </row>
    <row r="3" spans="1:6" ht="11.25">
      <c r="A3" s="4" t="s">
        <v>460</v>
      </c>
      <c r="B3" s="7" t="s">
        <v>459</v>
      </c>
      <c r="D3" s="5" t="s">
        <v>525</v>
      </c>
      <c r="F3" s="5" t="s">
        <v>219</v>
      </c>
    </row>
    <row r="4" spans="1:6" ht="11.25">
      <c r="A4" s="4" t="s">
        <v>461</v>
      </c>
      <c r="B4" s="7" t="s">
        <v>518</v>
      </c>
      <c r="D4" s="5" t="s">
        <v>526</v>
      </c>
      <c r="F4" s="5" t="s">
        <v>235</v>
      </c>
    </row>
    <row r="5" spans="1:6" ht="11.25">
      <c r="A5" s="4" t="s">
        <v>423</v>
      </c>
      <c r="B5" s="4"/>
      <c r="D5" s="5" t="s">
        <v>527</v>
      </c>
      <c r="F5" s="5" t="s">
        <v>220</v>
      </c>
    </row>
    <row r="6" spans="1:6" ht="11.25">
      <c r="A6" s="4" t="s">
        <v>424</v>
      </c>
      <c r="B6" s="4"/>
      <c r="D6" s="5" t="s">
        <v>528</v>
      </c>
      <c r="F6" s="5" t="s">
        <v>236</v>
      </c>
    </row>
    <row r="7" spans="1:4" ht="11.25">
      <c r="A7" s="4" t="s">
        <v>425</v>
      </c>
      <c r="B7" s="4"/>
      <c r="D7" s="5" t="s">
        <v>529</v>
      </c>
    </row>
    <row r="8" spans="1:4" ht="11.25">
      <c r="A8" s="4" t="s">
        <v>420</v>
      </c>
      <c r="D8" s="5" t="s">
        <v>530</v>
      </c>
    </row>
    <row r="9" spans="1:4" ht="11.25">
      <c r="A9" s="4" t="s">
        <v>467</v>
      </c>
      <c r="D9" s="5" t="s">
        <v>531</v>
      </c>
    </row>
    <row r="10" spans="1:4" ht="11.25">
      <c r="A10" s="4" t="s">
        <v>422</v>
      </c>
      <c r="D10" s="5" t="s">
        <v>532</v>
      </c>
    </row>
    <row r="11" spans="1:4" ht="11.25">
      <c r="A11" s="4" t="s">
        <v>469</v>
      </c>
      <c r="D11" s="5" t="s">
        <v>533</v>
      </c>
    </row>
    <row r="12" spans="1:4" ht="11.25">
      <c r="A12" s="4" t="s">
        <v>470</v>
      </c>
      <c r="D12" s="5" t="s">
        <v>534</v>
      </c>
    </row>
    <row r="13" spans="1:4" ht="11.25">
      <c r="A13" s="4" t="s">
        <v>471</v>
      </c>
      <c r="D13" s="5" t="s">
        <v>535</v>
      </c>
    </row>
    <row r="14" spans="1:4" ht="11.25">
      <c r="A14" s="4" t="s">
        <v>472</v>
      </c>
      <c r="D14" s="5" t="s">
        <v>536</v>
      </c>
    </row>
    <row r="15" spans="1:4" ht="11.25">
      <c r="A15" s="4" t="s">
        <v>473</v>
      </c>
      <c r="D15" s="5" t="s">
        <v>537</v>
      </c>
    </row>
    <row r="16" spans="1:4" ht="11.25">
      <c r="A16" s="4" t="s">
        <v>426</v>
      </c>
      <c r="D16" s="5" t="s">
        <v>538</v>
      </c>
    </row>
    <row r="17" ht="11.25">
      <c r="A17" s="4" t="s">
        <v>477</v>
      </c>
    </row>
    <row r="18" spans="1:2" ht="11.25">
      <c r="A18" s="4" t="s">
        <v>468</v>
      </c>
      <c r="B18" s="6" t="s">
        <v>541</v>
      </c>
    </row>
    <row r="19" spans="1:2" ht="11.25">
      <c r="A19" s="4" t="s">
        <v>478</v>
      </c>
      <c r="B19" s="5" t="s">
        <v>587</v>
      </c>
    </row>
    <row r="20" spans="1:2" ht="11.25">
      <c r="A20" s="4" t="s">
        <v>479</v>
      </c>
      <c r="B20" s="5" t="s">
        <v>588</v>
      </c>
    </row>
    <row r="21" spans="1:2" ht="11.25">
      <c r="A21" s="4" t="s">
        <v>474</v>
      </c>
      <c r="B21" s="5" t="s">
        <v>589</v>
      </c>
    </row>
    <row r="22" spans="1:2" ht="11.25">
      <c r="A22" s="4" t="s">
        <v>475</v>
      </c>
      <c r="B22" s="5" t="s">
        <v>590</v>
      </c>
    </row>
    <row r="23" spans="1:2" ht="11.25">
      <c r="A23" s="4" t="s">
        <v>476</v>
      </c>
      <c r="B23" s="5" t="s">
        <v>591</v>
      </c>
    </row>
    <row r="24" ht="11.25">
      <c r="A24" s="4" t="s">
        <v>480</v>
      </c>
    </row>
    <row r="25" ht="11.25">
      <c r="A25" s="4" t="s">
        <v>482</v>
      </c>
    </row>
    <row r="26" ht="11.25">
      <c r="A26" s="4" t="s">
        <v>483</v>
      </c>
    </row>
    <row r="27" ht="11.25">
      <c r="A27" s="4" t="s">
        <v>487</v>
      </c>
    </row>
    <row r="28" ht="11.25">
      <c r="A28" s="4" t="s">
        <v>481</v>
      </c>
    </row>
    <row r="29" ht="11.25">
      <c r="A29" s="4" t="s">
        <v>490</v>
      </c>
    </row>
    <row r="30" ht="11.25">
      <c r="A30" s="4" t="s">
        <v>484</v>
      </c>
    </row>
    <row r="31" ht="11.25">
      <c r="A31" s="4" t="s">
        <v>485</v>
      </c>
    </row>
    <row r="32" ht="11.25">
      <c r="A32" s="4" t="s">
        <v>486</v>
      </c>
    </row>
    <row r="33" ht="11.25">
      <c r="A33" s="4" t="s">
        <v>620</v>
      </c>
    </row>
    <row r="34" ht="11.25">
      <c r="A34" s="4" t="s">
        <v>621</v>
      </c>
    </row>
    <row r="35" ht="11.25">
      <c r="A35" s="4" t="s">
        <v>622</v>
      </c>
    </row>
    <row r="36" ht="11.25">
      <c r="A36" s="4" t="s">
        <v>413</v>
      </c>
    </row>
    <row r="37" ht="11.25">
      <c r="A37" s="4" t="s">
        <v>488</v>
      </c>
    </row>
    <row r="38" ht="11.25">
      <c r="A38" s="4" t="s">
        <v>489</v>
      </c>
    </row>
    <row r="39" ht="11.25">
      <c r="A39" s="4" t="s">
        <v>549</v>
      </c>
    </row>
    <row r="40" ht="11.25">
      <c r="A40" s="4" t="s">
        <v>492</v>
      </c>
    </row>
    <row r="41" ht="11.25">
      <c r="A41" s="4" t="s">
        <v>497</v>
      </c>
    </row>
    <row r="42" ht="11.25">
      <c r="A42" s="4" t="s">
        <v>498</v>
      </c>
    </row>
    <row r="43" ht="11.25">
      <c r="A43" s="4" t="s">
        <v>623</v>
      </c>
    </row>
    <row r="44" ht="11.25">
      <c r="A44" s="4" t="s">
        <v>624</v>
      </c>
    </row>
    <row r="45" ht="11.25">
      <c r="A45" s="4" t="s">
        <v>625</v>
      </c>
    </row>
    <row r="46" ht="11.25">
      <c r="A46" s="4" t="s">
        <v>626</v>
      </c>
    </row>
    <row r="47" ht="11.25">
      <c r="A47" s="4" t="s">
        <v>502</v>
      </c>
    </row>
    <row r="48" ht="11.25">
      <c r="A48" s="4" t="s">
        <v>503</v>
      </c>
    </row>
    <row r="49" ht="11.25">
      <c r="A49" s="4" t="s">
        <v>510</v>
      </c>
    </row>
    <row r="50" ht="11.25">
      <c r="A50" s="4" t="s">
        <v>504</v>
      </c>
    </row>
    <row r="51" ht="11.25">
      <c r="A51" s="4" t="s">
        <v>511</v>
      </c>
    </row>
    <row r="52" spans="1:2" ht="11.25">
      <c r="A52" s="4" t="s">
        <v>505</v>
      </c>
      <c r="B52" s="4"/>
    </row>
    <row r="53" spans="1:2" ht="11.25">
      <c r="A53" s="4" t="s">
        <v>493</v>
      </c>
      <c r="B53" s="4"/>
    </row>
    <row r="54" spans="1:2" ht="11.25">
      <c r="A54" s="4" t="s">
        <v>494</v>
      </c>
      <c r="B54" s="4"/>
    </row>
    <row r="55" spans="1:2" ht="11.25">
      <c r="A55" s="4" t="s">
        <v>495</v>
      </c>
      <c r="B55" s="4"/>
    </row>
    <row r="56" spans="1:2" ht="11.25">
      <c r="A56" s="4" t="s">
        <v>496</v>
      </c>
      <c r="B56" s="4"/>
    </row>
    <row r="57" spans="1:2" ht="11.25">
      <c r="A57" s="4" t="s">
        <v>508</v>
      </c>
      <c r="B57" s="4"/>
    </row>
    <row r="58" spans="1:2" ht="11.25">
      <c r="A58" s="4" t="s">
        <v>512</v>
      </c>
      <c r="B58" s="4"/>
    </row>
    <row r="59" spans="1:2" ht="11.25">
      <c r="A59" s="4" t="s">
        <v>509</v>
      </c>
      <c r="B59" s="4"/>
    </row>
    <row r="60" spans="1:2" ht="11.25">
      <c r="A60" s="4" t="s">
        <v>499</v>
      </c>
      <c r="B60" s="4"/>
    </row>
    <row r="61" spans="1:2" ht="11.25">
      <c r="A61" s="4" t="s">
        <v>500</v>
      </c>
      <c r="B61" s="4"/>
    </row>
    <row r="62" spans="1:2" ht="11.25">
      <c r="A62" s="4" t="s">
        <v>501</v>
      </c>
      <c r="B62" s="4"/>
    </row>
    <row r="63" spans="1:2" ht="11.25">
      <c r="A63" s="4" t="s">
        <v>506</v>
      </c>
      <c r="B63" s="4"/>
    </row>
    <row r="64" spans="1:2" ht="11.25">
      <c r="A64" s="4" t="s">
        <v>507</v>
      </c>
      <c r="B64" s="4"/>
    </row>
    <row r="65" spans="1:2" ht="11.25">
      <c r="A65" s="4" t="s">
        <v>514</v>
      </c>
      <c r="B65" s="4"/>
    </row>
    <row r="66" spans="1:2" ht="11.25">
      <c r="A66" s="4" t="s">
        <v>515</v>
      </c>
      <c r="B66" s="4"/>
    </row>
    <row r="67" spans="1:2" ht="11.25">
      <c r="A67" s="4" t="s">
        <v>516</v>
      </c>
      <c r="B67" s="4"/>
    </row>
    <row r="68" spans="1:2" ht="11.25">
      <c r="A68" s="4" t="s">
        <v>513</v>
      </c>
      <c r="B68" s="4"/>
    </row>
    <row r="69" spans="1:2" ht="11.25">
      <c r="A69" s="4" t="s">
        <v>521</v>
      </c>
      <c r="B69" s="4"/>
    </row>
    <row r="70" spans="1:2" ht="11.25">
      <c r="A70" s="4" t="s">
        <v>552</v>
      </c>
      <c r="B70" s="4"/>
    </row>
    <row r="71" spans="1:2" ht="11.25">
      <c r="A71" s="4" t="s">
        <v>517</v>
      </c>
      <c r="B71" s="4"/>
    </row>
    <row r="72" spans="1:2" ht="11.25">
      <c r="A72" s="4" t="s">
        <v>555</v>
      </c>
      <c r="B72" s="4"/>
    </row>
    <row r="73" spans="1:2" ht="11.25">
      <c r="A73" s="4" t="s">
        <v>519</v>
      </c>
      <c r="B73" s="4"/>
    </row>
    <row r="74" spans="1:2" ht="11.25">
      <c r="A74" s="4" t="s">
        <v>520</v>
      </c>
      <c r="B74" s="4"/>
    </row>
    <row r="75" spans="1:2" ht="11.25">
      <c r="A75" s="4" t="s">
        <v>559</v>
      </c>
      <c r="B75" s="4"/>
    </row>
    <row r="76" spans="1:2" ht="11.25">
      <c r="A76" s="4" t="s">
        <v>553</v>
      </c>
      <c r="B76" s="4"/>
    </row>
    <row r="77" spans="1:2" ht="11.25">
      <c r="A77" s="4" t="s">
        <v>554</v>
      </c>
      <c r="B77" s="4"/>
    </row>
    <row r="78" spans="1:2" ht="11.25">
      <c r="A78" s="4" t="s">
        <v>560</v>
      </c>
      <c r="B78" s="4"/>
    </row>
    <row r="79" spans="1:2" ht="11.25">
      <c r="A79" s="4" t="s">
        <v>563</v>
      </c>
      <c r="B79" s="4"/>
    </row>
    <row r="80" spans="1:2" ht="11.25">
      <c r="A80" s="4" t="s">
        <v>561</v>
      </c>
      <c r="B80" s="4"/>
    </row>
    <row r="81" spans="1:2" ht="11.25">
      <c r="A81" s="4" t="s">
        <v>562</v>
      </c>
      <c r="B81" s="4"/>
    </row>
    <row r="82" spans="1:2" ht="11.25">
      <c r="A82" s="4" t="s">
        <v>556</v>
      </c>
      <c r="B82" s="4"/>
    </row>
    <row r="83" spans="1:2" ht="11.25">
      <c r="A83" s="4" t="s">
        <v>557</v>
      </c>
      <c r="B83" s="4"/>
    </row>
    <row r="84" spans="1:2" ht="11.25">
      <c r="A84" s="4" t="s">
        <v>558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8" customWidth="1"/>
    <col min="37" max="16384" width="9.125" style="1" customWidth="1"/>
  </cols>
  <sheetData>
    <row r="3" spans="3:8" s="66" customFormat="1" ht="21" customHeight="1">
      <c r="C3" s="86"/>
      <c r="D3" s="87"/>
      <c r="E3" s="102"/>
      <c r="F3" s="162"/>
      <c r="G3" s="106"/>
      <c r="H3" s="122" t="s">
        <v>546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C22">
      <selection activeCell="K30" sqref="K30"/>
    </sheetView>
  </sheetViews>
  <sheetFormatPr defaultColWidth="9.00390625" defaultRowHeight="12.75"/>
  <cols>
    <col min="1" max="1" width="5.25390625" style="0" customWidth="1"/>
    <col min="2" max="2" width="31.625" style="0" customWidth="1"/>
    <col min="5" max="5" width="10.125" style="0" customWidth="1"/>
    <col min="6" max="6" width="11.625" style="0" customWidth="1"/>
    <col min="7" max="7" width="20.875" style="0" customWidth="1"/>
    <col min="8" max="8" width="15.375" style="0" customWidth="1"/>
    <col min="9" max="9" width="40.25390625" style="0" customWidth="1"/>
  </cols>
  <sheetData>
    <row r="1" spans="1:9" ht="12.75">
      <c r="A1" s="141"/>
      <c r="B1" s="164" t="s">
        <v>212</v>
      </c>
      <c r="C1" s="181"/>
      <c r="D1" s="181"/>
      <c r="E1" s="181"/>
      <c r="F1" s="181"/>
      <c r="G1" s="181"/>
      <c r="H1" s="181"/>
      <c r="I1" s="71"/>
    </row>
    <row r="2" spans="1:9" ht="33.75" customHeight="1">
      <c r="A2" s="280" t="s">
        <v>1157</v>
      </c>
      <c r="B2" s="281"/>
      <c r="C2" s="281"/>
      <c r="D2" s="281"/>
      <c r="E2" s="281"/>
      <c r="F2" s="281"/>
      <c r="G2" s="281"/>
      <c r="H2" s="281"/>
      <c r="I2" s="282"/>
    </row>
    <row r="3" spans="1:9" ht="3.75" customHeight="1" thickBot="1">
      <c r="A3" s="141"/>
      <c r="B3" s="71"/>
      <c r="C3" s="71"/>
      <c r="D3" s="71"/>
      <c r="E3" s="71"/>
      <c r="F3" s="71"/>
      <c r="G3" s="71"/>
      <c r="H3" s="71"/>
      <c r="I3" s="127"/>
    </row>
    <row r="4" spans="1:9" ht="95.25" customHeight="1" thickBot="1">
      <c r="A4" s="161" t="s">
        <v>540</v>
      </c>
      <c r="B4" s="81" t="s">
        <v>463</v>
      </c>
      <c r="C4" s="99" t="s">
        <v>543</v>
      </c>
      <c r="D4" s="99" t="s">
        <v>197</v>
      </c>
      <c r="E4" s="81" t="s">
        <v>744</v>
      </c>
      <c r="F4" s="81" t="s">
        <v>221</v>
      </c>
      <c r="G4" s="99" t="s">
        <v>760</v>
      </c>
      <c r="H4" s="99" t="s">
        <v>745</v>
      </c>
      <c r="I4" s="82" t="s">
        <v>749</v>
      </c>
    </row>
    <row r="5" spans="1:9" ht="13.5" thickBot="1">
      <c r="A5" s="177">
        <v>1</v>
      </c>
      <c r="B5" s="178">
        <f>A5+1</f>
        <v>2</v>
      </c>
      <c r="C5" s="178">
        <v>3</v>
      </c>
      <c r="D5" s="116">
        <v>4</v>
      </c>
      <c r="E5" s="116">
        <v>5</v>
      </c>
      <c r="F5" s="116">
        <v>6</v>
      </c>
      <c r="G5" s="116">
        <v>7</v>
      </c>
      <c r="H5" s="116">
        <v>8</v>
      </c>
      <c r="I5" s="179">
        <v>9</v>
      </c>
    </row>
    <row r="6" spans="1:9" ht="34.5" customHeight="1">
      <c r="A6" s="193" t="s">
        <v>313</v>
      </c>
      <c r="B6" s="194" t="s">
        <v>1149</v>
      </c>
      <c r="C6" s="195"/>
      <c r="D6" s="173"/>
      <c r="E6" s="174"/>
      <c r="F6" s="174"/>
      <c r="G6" s="175"/>
      <c r="H6" s="175"/>
      <c r="I6" s="176"/>
    </row>
    <row r="7" spans="1:9" ht="14.25" customHeight="1">
      <c r="A7" s="196"/>
      <c r="B7" s="197" t="s">
        <v>750</v>
      </c>
      <c r="C7" s="195"/>
      <c r="D7" s="129"/>
      <c r="E7" s="157"/>
      <c r="F7" s="157"/>
      <c r="G7" s="144"/>
      <c r="H7" s="144"/>
      <c r="I7" s="160"/>
    </row>
    <row r="8" spans="1:9" ht="42" customHeight="1">
      <c r="A8" s="196"/>
      <c r="B8" s="198" t="s">
        <v>237</v>
      </c>
      <c r="C8" s="199" t="s">
        <v>746</v>
      </c>
      <c r="D8" s="155">
        <v>22.95</v>
      </c>
      <c r="E8" s="143">
        <v>40909</v>
      </c>
      <c r="F8" s="143">
        <v>41090</v>
      </c>
      <c r="G8" s="221" t="s">
        <v>1148</v>
      </c>
      <c r="H8" s="222" t="s">
        <v>1138</v>
      </c>
      <c r="I8" s="223" t="s">
        <v>1172</v>
      </c>
    </row>
    <row r="9" spans="1:9" ht="42.75" customHeight="1">
      <c r="A9" s="196"/>
      <c r="B9" s="198" t="s">
        <v>237</v>
      </c>
      <c r="C9" s="199" t="s">
        <v>746</v>
      </c>
      <c r="D9" s="155">
        <v>23.46</v>
      </c>
      <c r="E9" s="143">
        <v>41091</v>
      </c>
      <c r="F9" s="143">
        <v>41243</v>
      </c>
      <c r="G9" s="221" t="s">
        <v>1147</v>
      </c>
      <c r="H9" s="222" t="s">
        <v>1138</v>
      </c>
      <c r="I9" s="223" t="s">
        <v>1173</v>
      </c>
    </row>
    <row r="10" spans="1:9" ht="48" customHeight="1">
      <c r="A10" s="196"/>
      <c r="B10" s="198" t="s">
        <v>237</v>
      </c>
      <c r="C10" s="199" t="s">
        <v>746</v>
      </c>
      <c r="D10" s="155">
        <v>24.63</v>
      </c>
      <c r="E10" s="143">
        <v>41244</v>
      </c>
      <c r="F10" s="143">
        <v>41274</v>
      </c>
      <c r="G10" s="221" t="s">
        <v>1163</v>
      </c>
      <c r="H10" s="222" t="s">
        <v>1138</v>
      </c>
      <c r="I10" s="223" t="s">
        <v>1164</v>
      </c>
    </row>
    <row r="11" spans="1:9" ht="12.75">
      <c r="A11" s="200"/>
      <c r="B11" s="201" t="s">
        <v>238</v>
      </c>
      <c r="C11" s="195"/>
      <c r="D11" s="129"/>
      <c r="E11" s="157"/>
      <c r="F11" s="157"/>
      <c r="G11" s="144"/>
      <c r="H11" s="144"/>
      <c r="I11" s="160"/>
    </row>
    <row r="12" spans="1:9" ht="22.5">
      <c r="A12" s="196"/>
      <c r="B12" s="202" t="s">
        <v>239</v>
      </c>
      <c r="C12" s="199" t="s">
        <v>746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45"/>
    </row>
    <row r="13" spans="1:9" ht="32.25" customHeight="1">
      <c r="A13" s="196"/>
      <c r="B13" s="202" t="s">
        <v>240</v>
      </c>
      <c r="C13" s="199" t="s">
        <v>747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45"/>
    </row>
    <row r="14" spans="1:9" ht="12.75">
      <c r="A14" s="200"/>
      <c r="B14" s="197" t="s">
        <v>751</v>
      </c>
      <c r="C14" s="195"/>
      <c r="D14" s="129"/>
      <c r="E14" s="157"/>
      <c r="F14" s="157"/>
      <c r="G14" s="144"/>
      <c r="H14" s="144"/>
      <c r="I14" s="160"/>
    </row>
    <row r="15" spans="1:9" ht="45" customHeight="1">
      <c r="A15" s="196"/>
      <c r="B15" s="198" t="s">
        <v>237</v>
      </c>
      <c r="C15" s="199" t="s">
        <v>746</v>
      </c>
      <c r="D15" s="155">
        <v>19.45</v>
      </c>
      <c r="E15" s="143">
        <v>40909</v>
      </c>
      <c r="F15" s="143">
        <v>41090</v>
      </c>
      <c r="G15" s="221" t="s">
        <v>1148</v>
      </c>
      <c r="H15" s="222" t="s">
        <v>1138</v>
      </c>
      <c r="I15" s="223" t="s">
        <v>1174</v>
      </c>
    </row>
    <row r="16" spans="1:9" ht="46.5" customHeight="1">
      <c r="A16" s="196"/>
      <c r="B16" s="198" t="s">
        <v>237</v>
      </c>
      <c r="C16" s="199" t="s">
        <v>746</v>
      </c>
      <c r="D16" s="155">
        <v>19.88</v>
      </c>
      <c r="E16" s="143">
        <v>41091</v>
      </c>
      <c r="F16" s="143">
        <v>41243</v>
      </c>
      <c r="G16" s="221" t="s">
        <v>1147</v>
      </c>
      <c r="H16" s="222" t="s">
        <v>1138</v>
      </c>
      <c r="I16" s="223" t="s">
        <v>1175</v>
      </c>
    </row>
    <row r="17" spans="1:9" ht="45.75" customHeight="1">
      <c r="A17" s="196"/>
      <c r="B17" s="198" t="s">
        <v>237</v>
      </c>
      <c r="C17" s="199" t="s">
        <v>746</v>
      </c>
      <c r="D17" s="155">
        <v>20.87</v>
      </c>
      <c r="E17" s="143">
        <v>41244</v>
      </c>
      <c r="F17" s="143">
        <v>41274</v>
      </c>
      <c r="G17" s="221" t="s">
        <v>1163</v>
      </c>
      <c r="H17" s="222" t="s">
        <v>1138</v>
      </c>
      <c r="I17" s="223" t="s">
        <v>1165</v>
      </c>
    </row>
    <row r="18" spans="1:9" ht="15.75" customHeight="1">
      <c r="A18" s="200"/>
      <c r="B18" s="201" t="s">
        <v>238</v>
      </c>
      <c r="C18" s="195"/>
      <c r="D18" s="129"/>
      <c r="E18" s="157"/>
      <c r="F18" s="157"/>
      <c r="G18" s="144"/>
      <c r="H18" s="144"/>
      <c r="I18" s="160"/>
    </row>
    <row r="19" spans="1:9" ht="23.25" customHeight="1">
      <c r="A19" s="196"/>
      <c r="B19" s="202" t="s">
        <v>239</v>
      </c>
      <c r="C19" s="199" t="s">
        <v>746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45"/>
    </row>
    <row r="20" spans="1:9" ht="35.25" customHeight="1">
      <c r="A20" s="196"/>
      <c r="B20" s="202" t="s">
        <v>240</v>
      </c>
      <c r="C20" s="199" t="s">
        <v>747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45"/>
    </row>
    <row r="21" spans="1:9" ht="17.25" customHeight="1">
      <c r="A21" s="200"/>
      <c r="B21" s="197" t="s">
        <v>752</v>
      </c>
      <c r="C21" s="195"/>
      <c r="D21" s="129"/>
      <c r="E21" s="157"/>
      <c r="F21" s="157"/>
      <c r="G21" s="144"/>
      <c r="H21" s="144"/>
      <c r="I21" s="160"/>
    </row>
    <row r="22" spans="1:9" ht="44.25" customHeight="1">
      <c r="A22" s="196"/>
      <c r="B22" s="198" t="s">
        <v>237</v>
      </c>
      <c r="C22" s="199" t="s">
        <v>746</v>
      </c>
      <c r="D22" s="155">
        <v>19.45</v>
      </c>
      <c r="E22" s="143">
        <v>40909</v>
      </c>
      <c r="F22" s="143">
        <v>41090</v>
      </c>
      <c r="G22" s="221" t="s">
        <v>1148</v>
      </c>
      <c r="H22" s="222" t="s">
        <v>1138</v>
      </c>
      <c r="I22" s="223" t="s">
        <v>1174</v>
      </c>
    </row>
    <row r="23" spans="1:9" ht="43.5" customHeight="1">
      <c r="A23" s="196"/>
      <c r="B23" s="198" t="s">
        <v>237</v>
      </c>
      <c r="C23" s="199" t="s">
        <v>746</v>
      </c>
      <c r="D23" s="155">
        <v>19.88</v>
      </c>
      <c r="E23" s="143">
        <v>41091</v>
      </c>
      <c r="F23" s="143">
        <v>41243</v>
      </c>
      <c r="G23" s="221" t="s">
        <v>1147</v>
      </c>
      <c r="H23" s="222" t="s">
        <v>1138</v>
      </c>
      <c r="I23" s="223" t="s">
        <v>1176</v>
      </c>
    </row>
    <row r="24" spans="1:9" ht="48" customHeight="1">
      <c r="A24" s="196"/>
      <c r="B24" s="198" t="s">
        <v>237</v>
      </c>
      <c r="C24" s="199" t="s">
        <v>746</v>
      </c>
      <c r="D24" s="155">
        <v>20.87</v>
      </c>
      <c r="E24" s="143">
        <v>41244</v>
      </c>
      <c r="F24" s="143">
        <v>41274</v>
      </c>
      <c r="G24" s="221" t="s">
        <v>1163</v>
      </c>
      <c r="H24" s="222" t="s">
        <v>1138</v>
      </c>
      <c r="I24" s="223" t="s">
        <v>1166</v>
      </c>
    </row>
    <row r="25" spans="1:9" ht="12.75">
      <c r="A25" s="200"/>
      <c r="B25" s="201" t="s">
        <v>238</v>
      </c>
      <c r="C25" s="195"/>
      <c r="D25" s="129"/>
      <c r="E25" s="157"/>
      <c r="F25" s="157"/>
      <c r="G25" s="144"/>
      <c r="H25" s="144"/>
      <c r="I25" s="160"/>
    </row>
    <row r="26" spans="1:9" ht="24.75" customHeight="1">
      <c r="A26" s="196"/>
      <c r="B26" s="202" t="s">
        <v>239</v>
      </c>
      <c r="C26" s="199" t="s">
        <v>746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45"/>
    </row>
    <row r="27" spans="1:9" ht="36.75" customHeight="1">
      <c r="A27" s="196"/>
      <c r="B27" s="202" t="s">
        <v>240</v>
      </c>
      <c r="C27" s="199" t="s">
        <v>747</v>
      </c>
      <c r="D27" s="155">
        <v>0</v>
      </c>
      <c r="E27" s="155">
        <v>0</v>
      </c>
      <c r="F27" s="155">
        <v>0</v>
      </c>
      <c r="G27" s="224">
        <v>0</v>
      </c>
      <c r="H27" s="155">
        <v>0</v>
      </c>
      <c r="I27" s="145"/>
    </row>
    <row r="28" spans="1:9" ht="39" customHeight="1">
      <c r="A28" s="203" t="s">
        <v>464</v>
      </c>
      <c r="B28" s="204" t="s">
        <v>754</v>
      </c>
      <c r="C28" s="199"/>
      <c r="D28" s="155"/>
      <c r="E28" s="143"/>
      <c r="F28" s="143"/>
      <c r="G28" s="221"/>
      <c r="H28" s="222"/>
      <c r="I28" s="145"/>
    </row>
    <row r="29" spans="1:9" ht="45" customHeight="1">
      <c r="A29" s="196"/>
      <c r="B29" s="205" t="s">
        <v>753</v>
      </c>
      <c r="C29" s="199" t="s">
        <v>746</v>
      </c>
      <c r="D29" s="155">
        <v>1.29</v>
      </c>
      <c r="E29" s="143">
        <v>40909</v>
      </c>
      <c r="F29" s="143">
        <v>41274</v>
      </c>
      <c r="G29" s="221" t="s">
        <v>1167</v>
      </c>
      <c r="H29" s="222" t="s">
        <v>1140</v>
      </c>
      <c r="I29" s="145" t="s">
        <v>1150</v>
      </c>
    </row>
    <row r="30" spans="1:9" ht="48.75" customHeight="1">
      <c r="A30" s="196"/>
      <c r="B30" s="205" t="s">
        <v>755</v>
      </c>
      <c r="C30" s="199" t="s">
        <v>746</v>
      </c>
      <c r="D30" s="155">
        <v>1.09</v>
      </c>
      <c r="E30" s="143">
        <v>40909</v>
      </c>
      <c r="F30" s="143">
        <v>41274</v>
      </c>
      <c r="G30" s="221" t="s">
        <v>1167</v>
      </c>
      <c r="H30" s="222" t="s">
        <v>1140</v>
      </c>
      <c r="I30" s="145" t="s">
        <v>1141</v>
      </c>
    </row>
    <row r="31" spans="1:9" ht="44.25" customHeight="1">
      <c r="A31" s="196"/>
      <c r="B31" s="205" t="s">
        <v>756</v>
      </c>
      <c r="C31" s="199" t="s">
        <v>746</v>
      </c>
      <c r="D31" s="155">
        <v>1.09</v>
      </c>
      <c r="E31" s="143">
        <v>40909</v>
      </c>
      <c r="F31" s="143">
        <v>41274</v>
      </c>
      <c r="G31" s="221" t="s">
        <v>1167</v>
      </c>
      <c r="H31" s="222" t="s">
        <v>1140</v>
      </c>
      <c r="I31" s="145" t="s">
        <v>1141</v>
      </c>
    </row>
    <row r="32" spans="1:9" ht="45" customHeight="1">
      <c r="A32" s="203" t="s">
        <v>659</v>
      </c>
      <c r="B32" s="204" t="s">
        <v>757</v>
      </c>
      <c r="C32" s="199" t="s">
        <v>746</v>
      </c>
      <c r="D32" s="155">
        <v>1.09</v>
      </c>
      <c r="E32" s="143">
        <v>40909</v>
      </c>
      <c r="F32" s="143">
        <v>41274</v>
      </c>
      <c r="G32" s="221" t="s">
        <v>1139</v>
      </c>
      <c r="H32" s="222" t="s">
        <v>1140</v>
      </c>
      <c r="I32" s="145" t="s">
        <v>1141</v>
      </c>
    </row>
    <row r="33" spans="1:9" ht="58.5" customHeight="1">
      <c r="A33" s="203" t="s">
        <v>465</v>
      </c>
      <c r="B33" s="204" t="s">
        <v>758</v>
      </c>
      <c r="C33" s="199" t="s">
        <v>748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45"/>
    </row>
    <row r="34" spans="1:9" ht="56.25" customHeight="1" thickBot="1">
      <c r="A34" s="206" t="s">
        <v>466</v>
      </c>
      <c r="B34" s="207" t="s">
        <v>759</v>
      </c>
      <c r="C34" s="208" t="s">
        <v>748</v>
      </c>
      <c r="D34" s="156">
        <v>0</v>
      </c>
      <c r="E34" s="156">
        <v>0</v>
      </c>
      <c r="F34" s="156">
        <v>0</v>
      </c>
      <c r="G34" s="156">
        <v>0</v>
      </c>
      <c r="H34" s="156">
        <v>0</v>
      </c>
      <c r="I34" s="146"/>
    </row>
    <row r="35" spans="1:9" ht="12.75">
      <c r="A35" s="142"/>
      <c r="B35" s="94"/>
      <c r="C35" s="94"/>
      <c r="D35" s="94"/>
      <c r="E35" s="94"/>
      <c r="F35" s="94"/>
      <c r="G35" s="94"/>
      <c r="H35" s="94"/>
      <c r="I35" s="95"/>
    </row>
  </sheetData>
  <mergeCells count="1">
    <mergeCell ref="A2:I2"/>
  </mergeCells>
  <dataValidations count="2">
    <dataValidation type="decimal" allowBlank="1" showInputMessage="1" showErrorMessage="1" sqref="D8:D34">
      <formula1>-999999999999999</formula1>
      <formula2>999999999999999000</formula2>
    </dataValidation>
    <dataValidation type="date" allowBlank="1" showInputMessage="1" showErrorMessage="1" sqref="E6:F34">
      <formula1>1</formula1>
      <formula2>73051</formula2>
    </dataValidation>
  </dataValidations>
  <hyperlinks>
    <hyperlink ref="B1" location="'Список листов'!A1" tooltip="К списку листов" display="Список листов"/>
  </hyperlinks>
  <printOptions/>
  <pageMargins left="0.7874015748031497" right="0.7874015748031497" top="0.3937007874015748" bottom="0" header="0.31496062992125984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7">
      <selection activeCell="E21" sqref="E21"/>
    </sheetView>
  </sheetViews>
  <sheetFormatPr defaultColWidth="9.00390625" defaultRowHeight="12.75"/>
  <cols>
    <col min="1" max="1" width="4.75390625" style="0" customWidth="1"/>
    <col min="2" max="2" width="52.25390625" style="0" customWidth="1"/>
    <col min="3" max="3" width="16.375" style="0" customWidth="1"/>
  </cols>
  <sheetData>
    <row r="1" spans="1:3" ht="51" customHeight="1">
      <c r="A1" s="280" t="s">
        <v>277</v>
      </c>
      <c r="B1" s="281"/>
      <c r="C1" s="282"/>
    </row>
    <row r="2" spans="1:3" ht="13.5" thickBot="1">
      <c r="A2" s="71"/>
      <c r="B2" s="71"/>
      <c r="C2" s="71"/>
    </row>
    <row r="3" spans="1:3" ht="23.25" thickBot="1">
      <c r="A3" s="80" t="s">
        <v>540</v>
      </c>
      <c r="B3" s="81" t="s">
        <v>463</v>
      </c>
      <c r="C3" s="82" t="s">
        <v>197</v>
      </c>
    </row>
    <row r="4" spans="1:3" ht="13.5" thickBot="1">
      <c r="A4" s="83">
        <v>1</v>
      </c>
      <c r="B4" s="84">
        <f>A4+1</f>
        <v>2</v>
      </c>
      <c r="C4" s="85">
        <f>B4+1</f>
        <v>3</v>
      </c>
    </row>
    <row r="5" spans="1:3" ht="24.75" customHeight="1">
      <c r="A5" s="104" t="s">
        <v>313</v>
      </c>
      <c r="B5" s="89" t="s">
        <v>188</v>
      </c>
      <c r="C5" s="211">
        <v>0.076</v>
      </c>
    </row>
    <row r="6" spans="1:3" ht="36" customHeight="1">
      <c r="A6" s="104" t="s">
        <v>464</v>
      </c>
      <c r="B6" s="89" t="s">
        <v>628</v>
      </c>
      <c r="C6" s="107">
        <v>0</v>
      </c>
    </row>
    <row r="7" spans="1:3" ht="32.25" customHeight="1">
      <c r="A7" s="104" t="s">
        <v>627</v>
      </c>
      <c r="B7" s="89" t="s">
        <v>805</v>
      </c>
      <c r="C7" s="107">
        <v>0</v>
      </c>
    </row>
    <row r="8" spans="1:3" ht="30.75" customHeight="1">
      <c r="A8" s="104" t="s">
        <v>659</v>
      </c>
      <c r="B8" s="89" t="s">
        <v>189</v>
      </c>
      <c r="C8" s="228">
        <f>SUM(C9:C13)</f>
        <v>57525</v>
      </c>
    </row>
    <row r="9" spans="1:3" ht="12.75">
      <c r="A9" s="104" t="s">
        <v>544</v>
      </c>
      <c r="B9" s="123" t="s">
        <v>252</v>
      </c>
      <c r="C9" s="110">
        <v>27435</v>
      </c>
    </row>
    <row r="10" spans="1:3" ht="12.75">
      <c r="A10" s="104" t="s">
        <v>545</v>
      </c>
      <c r="B10" s="123" t="s">
        <v>253</v>
      </c>
      <c r="C10" s="110">
        <v>13719</v>
      </c>
    </row>
    <row r="11" spans="1:3" ht="33" customHeight="1">
      <c r="A11" s="104" t="s">
        <v>278</v>
      </c>
      <c r="B11" s="123" t="s">
        <v>254</v>
      </c>
      <c r="C11" s="110">
        <v>10862</v>
      </c>
    </row>
    <row r="12" spans="1:3" ht="19.5" customHeight="1">
      <c r="A12" s="104" t="s">
        <v>279</v>
      </c>
      <c r="B12" s="123" t="s">
        <v>255</v>
      </c>
      <c r="C12" s="110">
        <v>5222</v>
      </c>
    </row>
    <row r="13" spans="1:3" ht="31.5" customHeight="1">
      <c r="A13" s="104" t="s">
        <v>205</v>
      </c>
      <c r="B13" s="123" t="s">
        <v>256</v>
      </c>
      <c r="C13" s="110">
        <v>287</v>
      </c>
    </row>
    <row r="14" spans="1:3" ht="48.75" customHeight="1">
      <c r="A14" s="104" t="s">
        <v>465</v>
      </c>
      <c r="B14" s="89" t="s">
        <v>190</v>
      </c>
      <c r="C14" s="228">
        <f>SUM(C15:C20)</f>
        <v>150</v>
      </c>
    </row>
    <row r="15" spans="1:3" ht="12.75">
      <c r="A15" s="104" t="s">
        <v>191</v>
      </c>
      <c r="B15" s="123" t="s">
        <v>252</v>
      </c>
      <c r="C15" s="110">
        <v>25</v>
      </c>
    </row>
    <row r="16" spans="1:3" ht="12.75">
      <c r="A16" s="104" t="s">
        <v>192</v>
      </c>
      <c r="B16" s="123" t="s">
        <v>253</v>
      </c>
      <c r="C16" s="110">
        <v>0</v>
      </c>
    </row>
    <row r="17" spans="1:3" ht="36" customHeight="1">
      <c r="A17" s="102" t="s">
        <v>193</v>
      </c>
      <c r="B17" s="120" t="s">
        <v>257</v>
      </c>
      <c r="C17" s="108">
        <v>0</v>
      </c>
    </row>
    <row r="18" spans="1:3" ht="23.25" customHeight="1">
      <c r="A18" s="112" t="s">
        <v>194</v>
      </c>
      <c r="B18" s="124" t="s">
        <v>255</v>
      </c>
      <c r="C18" s="229">
        <v>25</v>
      </c>
    </row>
    <row r="19" spans="1:3" ht="23.25" customHeight="1">
      <c r="A19" s="112" t="s">
        <v>251</v>
      </c>
      <c r="B19" s="124" t="s">
        <v>256</v>
      </c>
      <c r="C19" s="229">
        <v>0</v>
      </c>
    </row>
    <row r="20" spans="1:3" ht="35.25" customHeight="1">
      <c r="A20" s="230" t="s">
        <v>1179</v>
      </c>
      <c r="B20" s="231" t="s">
        <v>1177</v>
      </c>
      <c r="C20" s="232">
        <v>100</v>
      </c>
    </row>
    <row r="21" spans="1:3" ht="25.5" customHeight="1">
      <c r="A21" s="233" t="s">
        <v>1180</v>
      </c>
      <c r="B21" s="231" t="s">
        <v>1178</v>
      </c>
      <c r="C21" s="232">
        <v>30</v>
      </c>
    </row>
    <row r="22" spans="1:3" ht="12.75">
      <c r="A22" s="93"/>
      <c r="B22" s="94"/>
      <c r="C22" s="95"/>
    </row>
    <row r="23" spans="1:3" ht="12.75">
      <c r="A23" s="86"/>
      <c r="B23" s="97"/>
      <c r="C23" s="98"/>
    </row>
  </sheetData>
  <mergeCells count="1">
    <mergeCell ref="A1:C1"/>
  </mergeCells>
  <dataValidations count="2">
    <dataValidation type="decimal" allowBlank="1" showInputMessage="1" showErrorMessage="1" sqref="C5:C19">
      <formula1>0</formula1>
      <formula2>999999999999</formula2>
    </dataValidation>
    <dataValidation type="whole" allowBlank="1" showInputMessage="1" showErrorMessage="1" sqref="C20:C21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8">
      <selection activeCell="G8" sqref="G8"/>
    </sheetView>
  </sheetViews>
  <sheetFormatPr defaultColWidth="9.00390625" defaultRowHeight="12.75"/>
  <cols>
    <col min="1" max="1" width="0.875" style="0" customWidth="1"/>
    <col min="2" max="2" width="5.375" style="0" customWidth="1"/>
    <col min="3" max="3" width="34.25390625" style="0" customWidth="1"/>
    <col min="4" max="4" width="33.375" style="0" customWidth="1"/>
    <col min="6" max="6" width="22.625" style="0" customWidth="1"/>
    <col min="7" max="7" width="24.125" style="0" customWidth="1"/>
    <col min="8" max="8" width="26.625" style="0" customWidth="1"/>
  </cols>
  <sheetData>
    <row r="1" spans="1:9" ht="12.75">
      <c r="A1" s="70"/>
      <c r="B1" s="71"/>
      <c r="C1" s="164" t="s">
        <v>212</v>
      </c>
      <c r="D1" s="71"/>
      <c r="E1" s="71"/>
      <c r="F1" s="71"/>
      <c r="G1" s="71"/>
      <c r="H1" s="71"/>
      <c r="I1" s="72"/>
    </row>
    <row r="2" spans="1:9" ht="31.5" customHeight="1">
      <c r="A2" s="76"/>
      <c r="B2" s="280" t="s">
        <v>1195</v>
      </c>
      <c r="C2" s="281"/>
      <c r="D2" s="282"/>
      <c r="E2" s="128"/>
      <c r="F2" s="128"/>
      <c r="G2" s="128"/>
      <c r="H2" s="128"/>
      <c r="I2" s="77"/>
    </row>
    <row r="3" spans="1:9" ht="13.5" thickBot="1">
      <c r="A3" s="76"/>
      <c r="B3" s="71"/>
      <c r="C3" s="71"/>
      <c r="D3" s="127"/>
      <c r="E3" s="182"/>
      <c r="F3" s="182"/>
      <c r="G3" s="182"/>
      <c r="H3" s="182"/>
      <c r="I3" s="72"/>
    </row>
    <row r="4" spans="1:9" ht="34.5" thickBot="1">
      <c r="A4" s="76"/>
      <c r="B4" s="80" t="s">
        <v>540</v>
      </c>
      <c r="C4" s="81" t="s">
        <v>463</v>
      </c>
      <c r="D4" s="81" t="s">
        <v>197</v>
      </c>
      <c r="E4" s="99" t="s">
        <v>827</v>
      </c>
      <c r="F4" s="283" t="s">
        <v>1186</v>
      </c>
      <c r="G4" s="284"/>
      <c r="H4" s="285"/>
      <c r="I4" s="249"/>
    </row>
    <row r="5" spans="1:9" ht="13.5" thickBot="1">
      <c r="A5" s="76"/>
      <c r="B5" s="83">
        <v>1</v>
      </c>
      <c r="C5" s="84">
        <f>B5+1</f>
        <v>2</v>
      </c>
      <c r="D5" s="84">
        <f>C5+1</f>
        <v>3</v>
      </c>
      <c r="E5" s="234">
        <f>D5+1</f>
        <v>4</v>
      </c>
      <c r="F5" s="236"/>
      <c r="G5" s="236"/>
      <c r="H5" s="236"/>
      <c r="I5" s="249"/>
    </row>
    <row r="6" spans="1:9" ht="116.25" customHeight="1" thickBot="1">
      <c r="A6" s="87"/>
      <c r="B6" s="237">
        <v>1</v>
      </c>
      <c r="C6" s="238" t="s">
        <v>271</v>
      </c>
      <c r="D6" s="239" t="s">
        <v>1168</v>
      </c>
      <c r="E6" s="240"/>
      <c r="F6" s="235" t="s">
        <v>1143</v>
      </c>
      <c r="G6" s="235" t="s">
        <v>1144</v>
      </c>
      <c r="H6" s="235" t="s">
        <v>1183</v>
      </c>
      <c r="I6" s="167" t="s">
        <v>834</v>
      </c>
    </row>
    <row r="7" spans="1:9" ht="60" customHeight="1">
      <c r="A7" s="87"/>
      <c r="B7" s="241" t="s">
        <v>464</v>
      </c>
      <c r="C7" s="242" t="s">
        <v>1181</v>
      </c>
      <c r="D7" s="243" t="s">
        <v>1188</v>
      </c>
      <c r="E7" s="240"/>
      <c r="F7" s="235"/>
      <c r="G7" s="235"/>
      <c r="H7" s="235"/>
      <c r="I7" s="167"/>
    </row>
    <row r="8" spans="1:9" ht="78.75">
      <c r="A8" s="87"/>
      <c r="B8" s="102" t="s">
        <v>659</v>
      </c>
      <c r="C8" s="129" t="s">
        <v>272</v>
      </c>
      <c r="D8" s="158" t="s">
        <v>1145</v>
      </c>
      <c r="E8" s="186"/>
      <c r="F8" s="214" t="s">
        <v>835</v>
      </c>
      <c r="G8" s="214" t="s">
        <v>835</v>
      </c>
      <c r="H8" s="214" t="s">
        <v>835</v>
      </c>
      <c r="I8" s="90"/>
    </row>
    <row r="9" spans="1:9" ht="12.75">
      <c r="A9" s="87"/>
      <c r="B9" s="102" t="s">
        <v>465</v>
      </c>
      <c r="C9" s="131" t="s">
        <v>273</v>
      </c>
      <c r="D9" s="130" t="s">
        <v>1146</v>
      </c>
      <c r="E9" s="187"/>
      <c r="F9" s="214" t="s">
        <v>835</v>
      </c>
      <c r="G9" s="214" t="s">
        <v>835</v>
      </c>
      <c r="H9" s="214" t="s">
        <v>835</v>
      </c>
      <c r="I9" s="90"/>
    </row>
    <row r="10" spans="1:9" ht="12.75">
      <c r="A10" s="87"/>
      <c r="B10" s="102" t="s">
        <v>466</v>
      </c>
      <c r="C10" s="131" t="s">
        <v>274</v>
      </c>
      <c r="D10" s="130" t="s">
        <v>1169</v>
      </c>
      <c r="E10" s="187"/>
      <c r="F10" s="214" t="s">
        <v>835</v>
      </c>
      <c r="G10" s="214" t="s">
        <v>835</v>
      </c>
      <c r="H10" s="214" t="s">
        <v>835</v>
      </c>
      <c r="I10" s="90"/>
    </row>
    <row r="11" spans="1:9" ht="33.75">
      <c r="A11" s="87"/>
      <c r="B11" s="102" t="s">
        <v>445</v>
      </c>
      <c r="C11" s="129" t="s">
        <v>1115</v>
      </c>
      <c r="D11" s="132">
        <v>49510</v>
      </c>
      <c r="E11" s="188"/>
      <c r="F11" s="215">
        <v>7170</v>
      </c>
      <c r="G11" s="215">
        <v>22560</v>
      </c>
      <c r="H11" s="215">
        <v>19780</v>
      </c>
      <c r="I11" s="90"/>
    </row>
    <row r="12" spans="1:9" ht="12.75">
      <c r="A12" s="87"/>
      <c r="B12" s="102"/>
      <c r="C12" s="129" t="s">
        <v>1184</v>
      </c>
      <c r="D12" s="132"/>
      <c r="E12" s="188"/>
      <c r="F12" s="215"/>
      <c r="G12" s="215"/>
      <c r="H12" s="191"/>
      <c r="I12" s="90"/>
    </row>
    <row r="13" spans="1:9" ht="12.75">
      <c r="A13" s="87"/>
      <c r="B13" s="102"/>
      <c r="C13" s="129">
        <v>2011</v>
      </c>
      <c r="D13" s="132">
        <v>9910</v>
      </c>
      <c r="E13" s="188"/>
      <c r="F13" s="215">
        <v>4670</v>
      </c>
      <c r="G13" s="215">
        <v>5240</v>
      </c>
      <c r="H13" s="191">
        <v>0</v>
      </c>
      <c r="I13" s="90"/>
    </row>
    <row r="14" spans="1:9" ht="12.75">
      <c r="A14" s="87"/>
      <c r="B14" s="102"/>
      <c r="C14" s="129">
        <v>2012</v>
      </c>
      <c r="D14" s="132">
        <v>9910</v>
      </c>
      <c r="E14" s="188"/>
      <c r="F14" s="215">
        <v>2500</v>
      </c>
      <c r="G14" s="215">
        <v>7410</v>
      </c>
      <c r="H14" s="191">
        <v>0</v>
      </c>
      <c r="I14" s="90"/>
    </row>
    <row r="15" spans="1:9" ht="12.75">
      <c r="A15" s="87"/>
      <c r="B15" s="102"/>
      <c r="C15" s="129">
        <v>2013</v>
      </c>
      <c r="D15" s="132">
        <v>9910</v>
      </c>
      <c r="E15" s="188"/>
      <c r="F15" s="215">
        <v>0</v>
      </c>
      <c r="G15" s="215">
        <v>9910</v>
      </c>
      <c r="H15" s="191">
        <v>0</v>
      </c>
      <c r="I15" s="90"/>
    </row>
    <row r="16" spans="1:9" ht="12.75">
      <c r="A16" s="87"/>
      <c r="B16" s="102"/>
      <c r="C16" s="129">
        <v>2014</v>
      </c>
      <c r="D16" s="132">
        <v>9890</v>
      </c>
      <c r="E16" s="188"/>
      <c r="F16" s="215">
        <v>0</v>
      </c>
      <c r="G16" s="215">
        <v>0</v>
      </c>
      <c r="H16" s="191">
        <v>9890</v>
      </c>
      <c r="I16" s="90"/>
    </row>
    <row r="17" spans="1:9" ht="12.75">
      <c r="A17" s="87"/>
      <c r="B17" s="102"/>
      <c r="C17" s="129">
        <v>2015</v>
      </c>
      <c r="D17" s="132">
        <v>9890</v>
      </c>
      <c r="E17" s="188"/>
      <c r="F17" s="215">
        <v>0</v>
      </c>
      <c r="G17" s="215">
        <v>0</v>
      </c>
      <c r="H17" s="191">
        <v>9890</v>
      </c>
      <c r="I17" s="90"/>
    </row>
    <row r="18" spans="1:9" ht="22.5">
      <c r="A18" s="87"/>
      <c r="B18" s="102" t="s">
        <v>446</v>
      </c>
      <c r="C18" s="129" t="s">
        <v>836</v>
      </c>
      <c r="D18" s="209" t="s">
        <v>459</v>
      </c>
      <c r="E18" s="189"/>
      <c r="F18" s="214" t="s">
        <v>835</v>
      </c>
      <c r="G18" s="214" t="s">
        <v>835</v>
      </c>
      <c r="H18" s="190"/>
      <c r="I18" s="90"/>
    </row>
    <row r="19" spans="1:9" ht="22.5">
      <c r="A19" s="87"/>
      <c r="B19" s="102" t="s">
        <v>447</v>
      </c>
      <c r="C19" s="91" t="s">
        <v>1114</v>
      </c>
      <c r="D19" s="136">
        <v>100</v>
      </c>
      <c r="E19" s="106"/>
      <c r="F19" s="245">
        <v>100</v>
      </c>
      <c r="G19" s="245">
        <v>100</v>
      </c>
      <c r="H19" s="192">
        <v>100</v>
      </c>
      <c r="I19" s="90"/>
    </row>
    <row r="20" spans="1:9" ht="22.5">
      <c r="A20" s="87"/>
      <c r="B20" s="102" t="s">
        <v>1182</v>
      </c>
      <c r="C20" s="120" t="s">
        <v>798</v>
      </c>
      <c r="D20" s="136">
        <v>33</v>
      </c>
      <c r="E20" s="106"/>
      <c r="F20" s="244">
        <v>50</v>
      </c>
      <c r="G20" s="244">
        <v>0</v>
      </c>
      <c r="H20" s="192">
        <v>50</v>
      </c>
      <c r="I20" s="90"/>
    </row>
    <row r="21" spans="1:9" ht="22.5">
      <c r="A21" s="87"/>
      <c r="B21" s="102" t="s">
        <v>181</v>
      </c>
      <c r="C21" s="120" t="s">
        <v>799</v>
      </c>
      <c r="D21" s="136">
        <v>25</v>
      </c>
      <c r="E21" s="106"/>
      <c r="F21" s="244">
        <v>25</v>
      </c>
      <c r="G21" s="244">
        <v>50</v>
      </c>
      <c r="H21" s="192">
        <v>0</v>
      </c>
      <c r="I21" s="90"/>
    </row>
    <row r="22" spans="1:9" ht="12.75">
      <c r="A22" s="87"/>
      <c r="B22" s="102" t="s">
        <v>1189</v>
      </c>
      <c r="C22" s="120" t="s">
        <v>800</v>
      </c>
      <c r="D22" s="136">
        <f>SUM(F22:H22)</f>
        <v>0</v>
      </c>
      <c r="E22" s="106"/>
      <c r="F22" s="244">
        <v>0</v>
      </c>
      <c r="G22" s="244">
        <v>0</v>
      </c>
      <c r="H22" s="192">
        <v>0</v>
      </c>
      <c r="I22" s="90"/>
    </row>
    <row r="23" spans="1:9" ht="12.75">
      <c r="A23" s="87"/>
      <c r="B23" s="102" t="s">
        <v>1190</v>
      </c>
      <c r="C23" s="120" t="s">
        <v>804</v>
      </c>
      <c r="D23" s="136">
        <f>SUM(F23:H23)</f>
        <v>0</v>
      </c>
      <c r="E23" s="106"/>
      <c r="F23" s="244">
        <v>0</v>
      </c>
      <c r="G23" s="244">
        <v>0</v>
      </c>
      <c r="H23" s="192">
        <v>0</v>
      </c>
      <c r="I23" s="90"/>
    </row>
    <row r="24" spans="1:9" ht="22.5">
      <c r="A24" s="87"/>
      <c r="B24" s="102" t="s">
        <v>1191</v>
      </c>
      <c r="C24" s="120" t="s">
        <v>801</v>
      </c>
      <c r="D24" s="136">
        <v>42</v>
      </c>
      <c r="E24" s="106"/>
      <c r="F24" s="244">
        <v>25</v>
      </c>
      <c r="G24" s="244">
        <v>50</v>
      </c>
      <c r="H24" s="192">
        <v>50</v>
      </c>
      <c r="I24" s="90"/>
    </row>
    <row r="25" spans="1:9" ht="22.5">
      <c r="A25" s="87"/>
      <c r="B25" s="102" t="s">
        <v>1192</v>
      </c>
      <c r="C25" s="120" t="s">
        <v>802</v>
      </c>
      <c r="D25" s="136">
        <f>SUM(F25:H25)</f>
        <v>0</v>
      </c>
      <c r="E25" s="106"/>
      <c r="F25" s="244">
        <v>0</v>
      </c>
      <c r="G25" s="244">
        <v>0</v>
      </c>
      <c r="H25" s="244">
        <v>0</v>
      </c>
      <c r="I25" s="90"/>
    </row>
    <row r="26" spans="1:9" ht="22.5">
      <c r="A26" s="87"/>
      <c r="B26" s="102" t="s">
        <v>1193</v>
      </c>
      <c r="C26" s="120" t="s">
        <v>803</v>
      </c>
      <c r="D26" s="136">
        <f>SUM(F26:H26)</f>
        <v>0</v>
      </c>
      <c r="E26" s="106"/>
      <c r="F26" s="244">
        <v>0</v>
      </c>
      <c r="G26" s="244">
        <v>0</v>
      </c>
      <c r="H26" s="244">
        <v>0</v>
      </c>
      <c r="I26" s="90"/>
    </row>
    <row r="27" spans="1:9" ht="12.75">
      <c r="A27" s="87"/>
      <c r="B27" s="112" t="s">
        <v>1194</v>
      </c>
      <c r="C27" s="121"/>
      <c r="D27" s="137">
        <f>SUM(F27:H27)</f>
        <v>0</v>
      </c>
      <c r="E27" s="106"/>
      <c r="F27" s="244">
        <v>0</v>
      </c>
      <c r="G27" s="244">
        <v>0</v>
      </c>
      <c r="H27" s="244">
        <v>0</v>
      </c>
      <c r="I27" s="90"/>
    </row>
    <row r="28" spans="1:9" ht="12.75">
      <c r="A28" s="87"/>
      <c r="B28" s="166"/>
      <c r="C28" s="165" t="s">
        <v>658</v>
      </c>
      <c r="D28" s="135"/>
      <c r="E28" s="135"/>
      <c r="F28" s="251"/>
      <c r="G28" s="251"/>
      <c r="H28" s="251"/>
      <c r="I28" s="250"/>
    </row>
    <row r="29" spans="1:9" ht="12.75">
      <c r="A29" s="87"/>
      <c r="B29" s="246"/>
      <c r="C29" s="248" t="s">
        <v>1185</v>
      </c>
      <c r="D29" s="247"/>
      <c r="E29" s="247"/>
      <c r="F29" s="251"/>
      <c r="G29" s="251"/>
      <c r="H29" s="251"/>
      <c r="I29" s="250"/>
    </row>
    <row r="30" spans="1:9" ht="22.5">
      <c r="A30" s="87"/>
      <c r="B30" s="104" t="s">
        <v>447</v>
      </c>
      <c r="C30" s="184" t="s">
        <v>790</v>
      </c>
      <c r="D30" s="185">
        <f aca="true" t="shared" si="0" ref="D30:D37">SUM(F30:H30)</f>
        <v>2403.1</v>
      </c>
      <c r="E30" s="107">
        <v>2403.1</v>
      </c>
      <c r="F30" s="244">
        <v>606.23</v>
      </c>
      <c r="G30" s="244">
        <f>E30-F30</f>
        <v>1796.87</v>
      </c>
      <c r="H30" s="192">
        <v>0</v>
      </c>
      <c r="I30" s="90"/>
    </row>
    <row r="31" spans="1:9" ht="22.5">
      <c r="A31" s="87"/>
      <c r="B31" s="102" t="s">
        <v>448</v>
      </c>
      <c r="C31" s="169" t="s">
        <v>791</v>
      </c>
      <c r="D31" s="136">
        <f t="shared" si="0"/>
        <v>2364.5</v>
      </c>
      <c r="E31" s="106">
        <v>2364.5</v>
      </c>
      <c r="F31" s="244">
        <v>596.49</v>
      </c>
      <c r="G31" s="244">
        <f>E31-F31</f>
        <v>1768.01</v>
      </c>
      <c r="H31" s="192">
        <v>0</v>
      </c>
      <c r="I31" s="90"/>
    </row>
    <row r="32" spans="1:9" ht="22.5">
      <c r="A32" s="87"/>
      <c r="B32" s="104" t="s">
        <v>407</v>
      </c>
      <c r="C32" s="169" t="s">
        <v>792</v>
      </c>
      <c r="D32" s="136">
        <f t="shared" si="0"/>
        <v>2206.2</v>
      </c>
      <c r="E32" s="106">
        <v>2206.2</v>
      </c>
      <c r="F32" s="244">
        <v>556.56</v>
      </c>
      <c r="G32" s="244">
        <f>E32-F32</f>
        <v>1649.6399999999999</v>
      </c>
      <c r="H32" s="192">
        <v>0</v>
      </c>
      <c r="I32" s="90"/>
    </row>
    <row r="33" spans="1:9" ht="22.5">
      <c r="A33" s="87"/>
      <c r="B33" s="102" t="s">
        <v>408</v>
      </c>
      <c r="C33" s="169" t="s">
        <v>793</v>
      </c>
      <c r="D33" s="136">
        <f t="shared" si="0"/>
        <v>2936.2</v>
      </c>
      <c r="E33" s="106">
        <v>2936.2</v>
      </c>
      <c r="F33" s="244">
        <v>740.71</v>
      </c>
      <c r="G33" s="244">
        <f>E33-F33</f>
        <v>2195.49</v>
      </c>
      <c r="H33" s="192">
        <v>0</v>
      </c>
      <c r="I33" s="90"/>
    </row>
    <row r="34" spans="1:9" ht="22.5">
      <c r="A34" s="87"/>
      <c r="B34" s="104" t="s">
        <v>409</v>
      </c>
      <c r="C34" s="169" t="s">
        <v>794</v>
      </c>
      <c r="D34" s="136">
        <f t="shared" si="0"/>
        <v>1485</v>
      </c>
      <c r="E34" s="106">
        <v>1485</v>
      </c>
      <c r="F34" s="244">
        <v>1485</v>
      </c>
      <c r="G34" s="244">
        <v>0</v>
      </c>
      <c r="H34" s="192">
        <v>0</v>
      </c>
      <c r="I34" s="90"/>
    </row>
    <row r="35" spans="1:9" ht="22.5">
      <c r="A35" s="87"/>
      <c r="B35" s="102" t="s">
        <v>410</v>
      </c>
      <c r="C35" s="169" t="s">
        <v>795</v>
      </c>
      <c r="D35" s="136">
        <f t="shared" si="0"/>
        <v>1930.81</v>
      </c>
      <c r="E35" s="106">
        <v>1930.81</v>
      </c>
      <c r="F35" s="244">
        <v>445</v>
      </c>
      <c r="G35" s="244">
        <v>1485.81</v>
      </c>
      <c r="H35" s="192">
        <v>0</v>
      </c>
      <c r="I35" s="90"/>
    </row>
    <row r="36" spans="1:9" ht="22.5">
      <c r="A36" s="87"/>
      <c r="B36" s="104" t="s">
        <v>411</v>
      </c>
      <c r="C36" s="169" t="s">
        <v>796</v>
      </c>
      <c r="D36" s="136">
        <f t="shared" si="0"/>
        <v>3186.76</v>
      </c>
      <c r="E36" s="106">
        <v>3186.76</v>
      </c>
      <c r="F36" s="244">
        <v>0</v>
      </c>
      <c r="G36" s="244">
        <v>3186.76</v>
      </c>
      <c r="H36" s="192">
        <v>0</v>
      </c>
      <c r="I36" s="90"/>
    </row>
    <row r="37" spans="1:9" ht="22.5">
      <c r="A37" s="87"/>
      <c r="B37" s="102" t="s">
        <v>412</v>
      </c>
      <c r="C37" s="169" t="s">
        <v>797</v>
      </c>
      <c r="D37" s="136">
        <f t="shared" si="0"/>
        <v>813.43</v>
      </c>
      <c r="E37" s="106">
        <v>813.43</v>
      </c>
      <c r="F37" s="244">
        <v>0</v>
      </c>
      <c r="G37" s="244">
        <v>813.43</v>
      </c>
      <c r="H37" s="192">
        <v>0</v>
      </c>
      <c r="I37" s="90"/>
    </row>
    <row r="38" spans="1:9" ht="22.5">
      <c r="A38" s="87"/>
      <c r="B38" s="104" t="s">
        <v>264</v>
      </c>
      <c r="C38" s="170" t="s">
        <v>828</v>
      </c>
      <c r="D38" s="136">
        <f>D39+D41+D42+D46+D47</f>
        <v>0</v>
      </c>
      <c r="E38" s="106">
        <v>0</v>
      </c>
      <c r="F38" s="245">
        <f>F39+F41+F42+F46+F47</f>
        <v>0</v>
      </c>
      <c r="G38" s="245">
        <f>G39+G41+G42+G46+G47</f>
        <v>0</v>
      </c>
      <c r="H38" s="192">
        <v>0</v>
      </c>
      <c r="I38" s="90"/>
    </row>
    <row r="39" spans="1:9" ht="12.75">
      <c r="A39" s="87"/>
      <c r="B39" s="112" t="s">
        <v>831</v>
      </c>
      <c r="C39" s="124" t="s">
        <v>813</v>
      </c>
      <c r="D39" s="136">
        <f>SUM(F39:H39)</f>
        <v>0</v>
      </c>
      <c r="E39" s="106">
        <v>0</v>
      </c>
      <c r="F39" s="244">
        <v>0</v>
      </c>
      <c r="G39" s="244">
        <v>0</v>
      </c>
      <c r="H39" s="192">
        <v>0</v>
      </c>
      <c r="I39" s="90"/>
    </row>
    <row r="40" spans="1:9" ht="22.5">
      <c r="A40" s="87"/>
      <c r="B40" s="112" t="s">
        <v>832</v>
      </c>
      <c r="C40" s="124" t="s">
        <v>814</v>
      </c>
      <c r="D40" s="136">
        <f>SUM(F40:H40)</f>
        <v>0</v>
      </c>
      <c r="E40" s="106">
        <v>0</v>
      </c>
      <c r="F40" s="244">
        <v>0</v>
      </c>
      <c r="G40" s="244">
        <v>0</v>
      </c>
      <c r="H40" s="192">
        <v>0</v>
      </c>
      <c r="I40" s="90"/>
    </row>
    <row r="41" spans="1:9" ht="22.5">
      <c r="A41" s="87"/>
      <c r="B41" s="112" t="s">
        <v>833</v>
      </c>
      <c r="C41" s="124" t="s">
        <v>815</v>
      </c>
      <c r="D41" s="136">
        <f>SUM(F41:H41)</f>
        <v>0</v>
      </c>
      <c r="E41" s="106">
        <v>0</v>
      </c>
      <c r="F41" s="244">
        <v>0</v>
      </c>
      <c r="G41" s="244">
        <v>0</v>
      </c>
      <c r="H41" s="192">
        <v>0</v>
      </c>
      <c r="I41" s="90"/>
    </row>
    <row r="42" spans="1:9" ht="22.5">
      <c r="A42" s="87"/>
      <c r="B42" s="112" t="s">
        <v>265</v>
      </c>
      <c r="C42" s="170" t="s">
        <v>826</v>
      </c>
      <c r="D42" s="136">
        <f>SUM(D43:D45)</f>
        <v>0</v>
      </c>
      <c r="E42" s="106"/>
      <c r="F42" s="245">
        <f>SUM(F43:F45)</f>
        <v>0</v>
      </c>
      <c r="G42" s="245">
        <f>SUM(G43:G45)</f>
        <v>0</v>
      </c>
      <c r="H42" s="192">
        <v>0</v>
      </c>
      <c r="I42" s="90"/>
    </row>
    <row r="43" spans="1:9" ht="12.75">
      <c r="A43" s="87"/>
      <c r="B43" s="112" t="s">
        <v>266</v>
      </c>
      <c r="C43" s="124" t="s">
        <v>825</v>
      </c>
      <c r="D43" s="136">
        <f aca="true" t="shared" si="1" ref="D43:D51">SUM(F43:H43)</f>
        <v>0</v>
      </c>
      <c r="E43" s="106">
        <v>0</v>
      </c>
      <c r="F43" s="244">
        <v>0</v>
      </c>
      <c r="G43" s="244">
        <v>0</v>
      </c>
      <c r="H43" s="192">
        <v>0</v>
      </c>
      <c r="I43" s="90"/>
    </row>
    <row r="44" spans="1:9" ht="12.75">
      <c r="A44" s="87"/>
      <c r="B44" s="112" t="s">
        <v>267</v>
      </c>
      <c r="C44" s="124" t="s">
        <v>816</v>
      </c>
      <c r="D44" s="136">
        <f t="shared" si="1"/>
        <v>0</v>
      </c>
      <c r="E44" s="106">
        <v>0</v>
      </c>
      <c r="F44" s="244">
        <v>0</v>
      </c>
      <c r="G44" s="244">
        <v>0</v>
      </c>
      <c r="H44" s="192">
        <v>0</v>
      </c>
      <c r="I44" s="90"/>
    </row>
    <row r="45" spans="1:9" ht="22.5">
      <c r="A45" s="87"/>
      <c r="B45" s="112" t="s">
        <v>824</v>
      </c>
      <c r="C45" s="124" t="s">
        <v>817</v>
      </c>
      <c r="D45" s="136">
        <f t="shared" si="1"/>
        <v>0</v>
      </c>
      <c r="E45" s="106">
        <v>0</v>
      </c>
      <c r="F45" s="244">
        <v>0</v>
      </c>
      <c r="G45" s="244">
        <v>0</v>
      </c>
      <c r="H45" s="192">
        <v>0</v>
      </c>
      <c r="I45" s="90"/>
    </row>
    <row r="46" spans="1:9" ht="22.5">
      <c r="A46" s="87"/>
      <c r="B46" s="112" t="s">
        <v>268</v>
      </c>
      <c r="C46" s="171" t="s">
        <v>818</v>
      </c>
      <c r="D46" s="136">
        <f t="shared" si="1"/>
        <v>0</v>
      </c>
      <c r="E46" s="106">
        <v>0</v>
      </c>
      <c r="F46" s="244">
        <v>0</v>
      </c>
      <c r="G46" s="244">
        <v>0</v>
      </c>
      <c r="H46" s="192">
        <v>0</v>
      </c>
      <c r="I46" s="90"/>
    </row>
    <row r="47" spans="1:9" ht="12.75">
      <c r="A47" s="87"/>
      <c r="B47" s="112" t="s">
        <v>595</v>
      </c>
      <c r="C47" s="171" t="s">
        <v>819</v>
      </c>
      <c r="D47" s="136">
        <f t="shared" si="1"/>
        <v>0</v>
      </c>
      <c r="E47" s="106">
        <v>0</v>
      </c>
      <c r="F47" s="244">
        <v>0</v>
      </c>
      <c r="G47" s="244">
        <v>0</v>
      </c>
      <c r="H47" s="192">
        <v>0</v>
      </c>
      <c r="I47" s="90"/>
    </row>
    <row r="48" spans="1:9" ht="12.75">
      <c r="A48" s="87"/>
      <c r="B48" s="112" t="s">
        <v>809</v>
      </c>
      <c r="C48" s="171" t="s">
        <v>820</v>
      </c>
      <c r="D48" s="136">
        <f t="shared" si="1"/>
        <v>0</v>
      </c>
      <c r="E48" s="106">
        <v>0</v>
      </c>
      <c r="F48" s="244">
        <v>0</v>
      </c>
      <c r="G48" s="244">
        <v>0</v>
      </c>
      <c r="H48" s="192">
        <v>0</v>
      </c>
      <c r="I48" s="90"/>
    </row>
    <row r="49" spans="1:9" ht="22.5">
      <c r="A49" s="87"/>
      <c r="B49" s="112" t="s">
        <v>810</v>
      </c>
      <c r="C49" s="171" t="s">
        <v>821</v>
      </c>
      <c r="D49" s="136">
        <f t="shared" si="1"/>
        <v>0</v>
      </c>
      <c r="E49" s="106">
        <v>0</v>
      </c>
      <c r="F49" s="244">
        <v>0</v>
      </c>
      <c r="G49" s="244">
        <v>0</v>
      </c>
      <c r="H49" s="192">
        <v>0</v>
      </c>
      <c r="I49" s="90"/>
    </row>
    <row r="50" spans="1:9" ht="12.75">
      <c r="A50" s="87"/>
      <c r="B50" s="112" t="s">
        <v>811</v>
      </c>
      <c r="C50" s="171" t="s">
        <v>822</v>
      </c>
      <c r="D50" s="136">
        <f t="shared" si="1"/>
        <v>0</v>
      </c>
      <c r="E50" s="106">
        <v>0</v>
      </c>
      <c r="F50" s="244">
        <v>0</v>
      </c>
      <c r="G50" s="244">
        <v>0</v>
      </c>
      <c r="H50" s="192">
        <v>0</v>
      </c>
      <c r="I50" s="90"/>
    </row>
    <row r="51" spans="1:9" ht="13.5" thickBot="1">
      <c r="A51" s="87"/>
      <c r="B51" s="105" t="s">
        <v>812</v>
      </c>
      <c r="C51" s="172" t="s">
        <v>823</v>
      </c>
      <c r="D51" s="138">
        <f t="shared" si="1"/>
        <v>0</v>
      </c>
      <c r="E51" s="106">
        <v>0</v>
      </c>
      <c r="F51" s="244">
        <v>0</v>
      </c>
      <c r="G51" s="244">
        <v>0</v>
      </c>
      <c r="H51" s="192">
        <v>0</v>
      </c>
      <c r="I51" s="90"/>
    </row>
    <row r="52" spans="1:9" ht="12.75">
      <c r="A52" s="92"/>
      <c r="B52" s="93"/>
      <c r="C52" s="94"/>
      <c r="D52" s="95"/>
      <c r="E52" s="95"/>
      <c r="F52" s="168" t="s">
        <v>837</v>
      </c>
      <c r="G52" s="168" t="s">
        <v>837</v>
      </c>
      <c r="H52" s="95"/>
      <c r="I52" s="96"/>
    </row>
    <row r="53" spans="1:9" ht="12.75">
      <c r="A53" s="86"/>
      <c r="B53" s="86"/>
      <c r="C53" s="97"/>
      <c r="D53" s="98"/>
      <c r="E53" s="98"/>
      <c r="F53" s="98"/>
      <c r="G53" s="98"/>
      <c r="H53" s="98"/>
      <c r="I53" s="66"/>
    </row>
    <row r="54" spans="1:9" ht="12.75">
      <c r="A54" s="66"/>
      <c r="B54" s="66"/>
      <c r="C54" s="66"/>
      <c r="D54" s="66"/>
      <c r="E54" s="66"/>
      <c r="F54" s="66"/>
      <c r="G54" s="66"/>
      <c r="H54" s="66"/>
      <c r="I54" s="66"/>
    </row>
    <row r="55" spans="1:9" ht="12.75">
      <c r="A55" s="66"/>
      <c r="B55" s="66"/>
      <c r="C55" s="66"/>
      <c r="D55" s="66"/>
      <c r="E55" s="66"/>
      <c r="F55" s="66"/>
      <c r="G55" s="66"/>
      <c r="H55" s="66"/>
      <c r="I55" s="66"/>
    </row>
  </sheetData>
  <mergeCells count="2">
    <mergeCell ref="B2:D2"/>
    <mergeCell ref="F4:H4"/>
  </mergeCells>
  <dataValidations count="5">
    <dataValidation type="decimal" allowBlank="1" showInputMessage="1" showErrorMessage="1" sqref="H25:H27 D30:G51 F20:G27 D19:E27">
      <formula1>-99999999999</formula1>
      <formula2>999999999999</formula2>
    </dataValidation>
    <dataValidation type="decimal" allowBlank="1" showInputMessage="1" showErrorMessage="1" sqref="H19:H24">
      <formula1>0</formula1>
      <formula2>999999999999</formula2>
    </dataValidation>
    <dataValidation type="decimal" allowBlank="1" showInputMessage="1" showErrorMessage="1" sqref="F19:G19">
      <formula1>-999999999999</formula1>
      <formula2>999999999999</formula2>
    </dataValidation>
    <dataValidation type="decimal" allowBlank="1" showInputMessage="1" showErrorMessage="1" sqref="D11:D17">
      <formula1>-999999999</formula1>
      <formula2>999999999</formula2>
    </dataValidation>
    <dataValidation type="list" allowBlank="1" showInputMessage="1" showErrorMessage="1" sqref="D18">
      <formula1>"да,нет"</formula1>
    </dataValidation>
  </dataValidations>
  <hyperlinks>
    <hyperlink ref="C28" location="'ХВС инвестиции'!A1" tooltip="Добавить показатель эффективности" display="Добавить показатель эффективности"/>
    <hyperlink ref="C1" location="'Список листов'!A1" tooltip="К списку листов" display="Список листов"/>
    <hyperlink ref="I6" location="'ХВС инвестиции'!A1" display="Добавить мероприятие"/>
    <hyperlink ref="F52" location="'ХВС инвестиции'!A1" display="Удалить мероприятие"/>
    <hyperlink ref="G52" location="'ХВС инвестиции'!A1" display="Удалить мероприят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2"/>
  <sheetViews>
    <sheetView zoomScalePageLayoutView="0" workbookViewId="0" topLeftCell="C7">
      <selection activeCell="G22" sqref="G22"/>
    </sheetView>
  </sheetViews>
  <sheetFormatPr defaultColWidth="9.00390625" defaultRowHeight="12.75"/>
  <cols>
    <col min="1" max="2" width="0" style="66" hidden="1" customWidth="1"/>
    <col min="3" max="4" width="2.75390625" style="66" customWidth="1"/>
    <col min="5" max="5" width="6.875" style="66" customWidth="1"/>
    <col min="6" max="6" width="50.75390625" style="66" customWidth="1"/>
    <col min="7" max="7" width="40.75390625" style="66" customWidth="1"/>
    <col min="8" max="9" width="2.75390625" style="66" customWidth="1"/>
    <col min="10" max="16384" width="9.125" style="6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7"/>
      <c r="E8" s="68"/>
      <c r="F8" s="68"/>
      <c r="G8" s="68"/>
      <c r="H8" s="69"/>
    </row>
    <row r="9" spans="4:28" ht="12.75" customHeight="1">
      <c r="D9" s="70"/>
      <c r="E9" s="71"/>
      <c r="F9" s="164" t="s">
        <v>212</v>
      </c>
      <c r="G9" s="71"/>
      <c r="H9" s="72"/>
      <c r="I9" s="73"/>
      <c r="J9" s="73"/>
      <c r="K9" s="73"/>
      <c r="L9" s="73"/>
      <c r="M9" s="73"/>
      <c r="N9" s="73"/>
      <c r="O9" s="73"/>
      <c r="P9" s="73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3:24" ht="36" customHeight="1">
      <c r="C10" s="75"/>
      <c r="D10" s="76"/>
      <c r="E10" s="280" t="s">
        <v>258</v>
      </c>
      <c r="F10" s="281"/>
      <c r="G10" s="282"/>
      <c r="H10" s="77"/>
      <c r="I10" s="78"/>
      <c r="J10" s="78"/>
      <c r="K10" s="78"/>
      <c r="L10" s="78"/>
      <c r="M10" s="78"/>
      <c r="N10" s="78"/>
      <c r="O10" s="78"/>
      <c r="P10" s="78"/>
      <c r="Q10" s="79"/>
      <c r="R10" s="79"/>
      <c r="S10" s="79"/>
      <c r="T10" s="79"/>
      <c r="U10" s="79"/>
      <c r="V10" s="79"/>
      <c r="W10" s="79"/>
      <c r="X10" s="79"/>
    </row>
    <row r="11" spans="3:24" ht="12.75" customHeight="1" thickBot="1">
      <c r="C11" s="75"/>
      <c r="D11" s="76"/>
      <c r="E11" s="71"/>
      <c r="F11" s="71"/>
      <c r="G11" s="71"/>
      <c r="H11" s="72"/>
      <c r="I11" s="73"/>
      <c r="J11" s="73"/>
      <c r="K11" s="73"/>
      <c r="L11" s="73"/>
      <c r="M11" s="73"/>
      <c r="N11" s="73"/>
      <c r="O11" s="73"/>
      <c r="P11" s="73"/>
      <c r="Q11" s="79"/>
      <c r="R11" s="79"/>
      <c r="S11" s="79"/>
      <c r="T11" s="79"/>
      <c r="U11" s="79"/>
      <c r="V11" s="79"/>
      <c r="W11" s="79"/>
      <c r="X11" s="79"/>
    </row>
    <row r="12" spans="3:24" ht="30" customHeight="1" thickBot="1">
      <c r="C12" s="75"/>
      <c r="D12" s="76"/>
      <c r="E12" s="80" t="s">
        <v>540</v>
      </c>
      <c r="F12" s="81" t="s">
        <v>463</v>
      </c>
      <c r="G12" s="82" t="s">
        <v>197</v>
      </c>
      <c r="H12" s="72"/>
      <c r="I12" s="73"/>
      <c r="J12" s="73"/>
      <c r="K12" s="73"/>
      <c r="L12" s="73"/>
      <c r="M12" s="73"/>
      <c r="N12" s="73"/>
      <c r="O12" s="73"/>
      <c r="P12" s="73"/>
      <c r="Q12" s="79"/>
      <c r="R12" s="79"/>
      <c r="S12" s="79"/>
      <c r="T12" s="79"/>
      <c r="U12" s="79"/>
      <c r="V12" s="79"/>
      <c r="W12" s="79"/>
      <c r="X12" s="79"/>
    </row>
    <row r="13" spans="3:24" ht="12" customHeight="1" thickBot="1">
      <c r="C13" s="75"/>
      <c r="D13" s="76"/>
      <c r="E13" s="83">
        <v>1</v>
      </c>
      <c r="F13" s="84">
        <f>E13+1</f>
        <v>2</v>
      </c>
      <c r="G13" s="85">
        <f>F13+1</f>
        <v>3</v>
      </c>
      <c r="H13" s="72"/>
      <c r="I13" s="73"/>
      <c r="J13" s="73"/>
      <c r="K13" s="73"/>
      <c r="L13" s="73"/>
      <c r="M13" s="73"/>
      <c r="N13" s="73"/>
      <c r="O13" s="73"/>
      <c r="P13" s="73"/>
      <c r="Q13" s="79"/>
      <c r="R13" s="79"/>
      <c r="S13" s="79"/>
      <c r="T13" s="79"/>
      <c r="U13" s="79"/>
      <c r="V13" s="79"/>
      <c r="W13" s="79"/>
      <c r="X13" s="79"/>
    </row>
    <row r="14" spans="3:8" ht="36" customHeight="1">
      <c r="C14" s="86"/>
      <c r="D14" s="87"/>
      <c r="E14" s="88">
        <v>1</v>
      </c>
      <c r="F14" s="89" t="s">
        <v>806</v>
      </c>
      <c r="G14" s="110">
        <v>705</v>
      </c>
      <c r="H14" s="90"/>
    </row>
    <row r="15" spans="3:8" ht="36" customHeight="1">
      <c r="C15" s="86"/>
      <c r="D15" s="87"/>
      <c r="E15" s="88">
        <v>2</v>
      </c>
      <c r="F15" s="89" t="s">
        <v>807</v>
      </c>
      <c r="G15" s="110">
        <v>705</v>
      </c>
      <c r="H15" s="90"/>
    </row>
    <row r="16" spans="3:8" ht="36" customHeight="1">
      <c r="C16" s="86"/>
      <c r="D16" s="87"/>
      <c r="E16" s="65">
        <v>3</v>
      </c>
      <c r="F16" s="91" t="s">
        <v>259</v>
      </c>
      <c r="G16" s="108">
        <v>281</v>
      </c>
      <c r="H16" s="90"/>
    </row>
    <row r="17" spans="3:8" ht="36" customHeight="1">
      <c r="C17" s="86"/>
      <c r="D17" s="87"/>
      <c r="E17" s="65">
        <v>4</v>
      </c>
      <c r="F17" s="91" t="s">
        <v>260</v>
      </c>
      <c r="G17" s="108">
        <v>424</v>
      </c>
      <c r="H17" s="90"/>
    </row>
    <row r="18" spans="3:8" ht="36" customHeight="1">
      <c r="C18" s="86"/>
      <c r="D18" s="87"/>
      <c r="E18" s="65">
        <v>5</v>
      </c>
      <c r="F18" s="91" t="s">
        <v>829</v>
      </c>
      <c r="G18" s="106">
        <v>25.77</v>
      </c>
      <c r="H18" s="90"/>
    </row>
    <row r="19" spans="3:8" ht="36" customHeight="1" thickBot="1">
      <c r="C19" s="86"/>
      <c r="D19" s="87"/>
      <c r="E19" s="133">
        <v>6</v>
      </c>
      <c r="F19" s="134" t="s">
        <v>270</v>
      </c>
      <c r="G19" s="159">
        <v>1410</v>
      </c>
      <c r="H19" s="90"/>
    </row>
    <row r="20" spans="3:8" ht="11.25">
      <c r="C20" s="86"/>
      <c r="D20" s="92"/>
      <c r="E20" s="93"/>
      <c r="F20" s="94"/>
      <c r="G20" s="95"/>
      <c r="H20" s="96"/>
    </row>
    <row r="21" spans="3:7" ht="11.25">
      <c r="C21" s="86"/>
      <c r="D21" s="86"/>
      <c r="E21" s="86"/>
      <c r="F21" s="97"/>
      <c r="G21" s="98"/>
    </row>
    <row r="22" spans="3:7" ht="11.25">
      <c r="C22" s="86"/>
      <c r="D22" s="86"/>
      <c r="E22" s="86"/>
      <c r="F22" s="97"/>
      <c r="G22" s="98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C46">
      <selection activeCell="E17" sqref="E17:F17"/>
    </sheetView>
  </sheetViews>
  <sheetFormatPr defaultColWidth="9.00390625" defaultRowHeight="12.75"/>
  <cols>
    <col min="1" max="1" width="7.375" style="0" customWidth="1"/>
    <col min="2" max="2" width="59.875" style="0" customWidth="1"/>
    <col min="3" max="3" width="8.25390625" style="0" customWidth="1"/>
    <col min="4" max="4" width="22.125" style="0" customWidth="1"/>
  </cols>
  <sheetData>
    <row r="1" spans="1:4" ht="40.5" customHeight="1">
      <c r="A1" s="280" t="s">
        <v>1162</v>
      </c>
      <c r="B1" s="281"/>
      <c r="C1" s="281"/>
      <c r="D1" s="282"/>
    </row>
    <row r="2" spans="1:4" ht="6" customHeight="1" thickBot="1">
      <c r="A2" s="71"/>
      <c r="B2" s="71"/>
      <c r="C2" s="71"/>
      <c r="D2" s="71"/>
    </row>
    <row r="3" spans="1:4" ht="45.75" thickBot="1">
      <c r="A3" s="80" t="s">
        <v>540</v>
      </c>
      <c r="B3" s="99" t="s">
        <v>463</v>
      </c>
      <c r="C3" s="99" t="s">
        <v>543</v>
      </c>
      <c r="D3" s="82" t="s">
        <v>197</v>
      </c>
    </row>
    <row r="4" spans="1:4" ht="13.5" thickBot="1">
      <c r="A4" s="83">
        <v>1</v>
      </c>
      <c r="B4" s="116">
        <f>A4+1</f>
        <v>2</v>
      </c>
      <c r="C4" s="84">
        <f>B4+1</f>
        <v>3</v>
      </c>
      <c r="D4" s="85">
        <f>C4+1</f>
        <v>4</v>
      </c>
    </row>
    <row r="5" spans="1:5" ht="30.75" customHeight="1">
      <c r="A5" s="100" t="s">
        <v>313</v>
      </c>
      <c r="B5" s="113" t="s">
        <v>660</v>
      </c>
      <c r="C5" s="101" t="s">
        <v>283</v>
      </c>
      <c r="D5" s="210" t="s">
        <v>587</v>
      </c>
      <c r="E5" t="s">
        <v>1187</v>
      </c>
    </row>
    <row r="6" spans="1:4" ht="24.75" customHeight="1">
      <c r="A6" s="102" t="s">
        <v>464</v>
      </c>
      <c r="B6" s="114" t="s">
        <v>284</v>
      </c>
      <c r="C6" s="103" t="s">
        <v>282</v>
      </c>
      <c r="D6" s="226">
        <v>226035.4</v>
      </c>
    </row>
    <row r="7" spans="1:4" ht="25.5" customHeight="1">
      <c r="A7" s="102">
        <v>3</v>
      </c>
      <c r="B7" s="114" t="s">
        <v>289</v>
      </c>
      <c r="C7" s="103" t="s">
        <v>282</v>
      </c>
      <c r="D7" s="227">
        <v>235399</v>
      </c>
    </row>
    <row r="8" spans="1:4" ht="21" customHeight="1">
      <c r="A8" s="102" t="s">
        <v>544</v>
      </c>
      <c r="B8" s="115" t="s">
        <v>661</v>
      </c>
      <c r="C8" s="103" t="s">
        <v>282</v>
      </c>
      <c r="D8" s="183">
        <f>SUM(D9:D11)</f>
        <v>0</v>
      </c>
    </row>
    <row r="9" spans="1:4" ht="25.5" customHeight="1">
      <c r="A9" s="102" t="s">
        <v>175</v>
      </c>
      <c r="B9" s="117" t="s">
        <v>662</v>
      </c>
      <c r="C9" s="103" t="s">
        <v>282</v>
      </c>
      <c r="D9" s="106">
        <v>0</v>
      </c>
    </row>
    <row r="10" spans="1:4" ht="22.5" customHeight="1">
      <c r="A10" s="104" t="s">
        <v>177</v>
      </c>
      <c r="B10" s="117" t="s">
        <v>663</v>
      </c>
      <c r="C10" s="103" t="s">
        <v>282</v>
      </c>
      <c r="D10" s="107">
        <v>0</v>
      </c>
    </row>
    <row r="11" spans="1:4" ht="21.75" customHeight="1">
      <c r="A11" s="104" t="s">
        <v>176</v>
      </c>
      <c r="B11" s="117" t="s">
        <v>664</v>
      </c>
      <c r="C11" s="103" t="s">
        <v>282</v>
      </c>
      <c r="D11" s="107">
        <v>0</v>
      </c>
    </row>
    <row r="12" spans="1:4" ht="37.5" customHeight="1">
      <c r="A12" s="102" t="s">
        <v>545</v>
      </c>
      <c r="B12" s="115" t="s">
        <v>213</v>
      </c>
      <c r="C12" s="126" t="s">
        <v>282</v>
      </c>
      <c r="D12" s="227">
        <v>36450.4</v>
      </c>
    </row>
    <row r="13" spans="1:4" ht="28.5" customHeight="1">
      <c r="A13" s="102" t="s">
        <v>178</v>
      </c>
      <c r="B13" s="117" t="s">
        <v>287</v>
      </c>
      <c r="C13" s="103" t="s">
        <v>285</v>
      </c>
      <c r="D13" s="139">
        <v>3.394</v>
      </c>
    </row>
    <row r="14" spans="1:4" ht="27.75" customHeight="1">
      <c r="A14" s="102" t="s">
        <v>179</v>
      </c>
      <c r="B14" s="117" t="s">
        <v>286</v>
      </c>
      <c r="C14" s="103" t="s">
        <v>808</v>
      </c>
      <c r="D14" s="252">
        <v>10739.4</v>
      </c>
    </row>
    <row r="15" spans="1:4" ht="17.25" customHeight="1">
      <c r="A15" s="102" t="s">
        <v>278</v>
      </c>
      <c r="B15" s="115" t="s">
        <v>830</v>
      </c>
      <c r="C15" s="126" t="s">
        <v>282</v>
      </c>
      <c r="D15" s="225">
        <v>6342.9</v>
      </c>
    </row>
    <row r="16" spans="1:4" ht="21.75" customHeight="1">
      <c r="A16" s="102" t="s">
        <v>279</v>
      </c>
      <c r="B16" s="115" t="s">
        <v>276</v>
      </c>
      <c r="C16" s="126" t="s">
        <v>282</v>
      </c>
      <c r="D16" s="225">
        <v>28048.7</v>
      </c>
    </row>
    <row r="17" spans="1:4" ht="28.5" customHeight="1">
      <c r="A17" s="102" t="s">
        <v>205</v>
      </c>
      <c r="B17" s="115" t="s">
        <v>214</v>
      </c>
      <c r="C17" s="126" t="s">
        <v>282</v>
      </c>
      <c r="D17" s="225">
        <v>8509</v>
      </c>
    </row>
    <row r="18" spans="1:4" ht="21.75" customHeight="1">
      <c r="A18" s="102" t="s">
        <v>206</v>
      </c>
      <c r="B18" s="115" t="s">
        <v>281</v>
      </c>
      <c r="C18" s="126" t="s">
        <v>282</v>
      </c>
      <c r="D18" s="225">
        <v>22575.6</v>
      </c>
    </row>
    <row r="19" spans="1:4" ht="27" customHeight="1">
      <c r="A19" s="102" t="s">
        <v>207</v>
      </c>
      <c r="B19" s="115" t="s">
        <v>275</v>
      </c>
      <c r="C19" s="126" t="s">
        <v>282</v>
      </c>
      <c r="D19" s="225">
        <v>0</v>
      </c>
    </row>
    <row r="20" spans="1:4" ht="19.5" customHeight="1">
      <c r="A20" s="102" t="s">
        <v>208</v>
      </c>
      <c r="B20" s="115" t="s">
        <v>765</v>
      </c>
      <c r="C20" s="126" t="s">
        <v>282</v>
      </c>
      <c r="D20" s="225">
        <f>76400.9-3994.4-170.1</f>
        <v>72236.4</v>
      </c>
    </row>
    <row r="21" spans="1:7" ht="21" customHeight="1">
      <c r="A21" s="102" t="s">
        <v>1116</v>
      </c>
      <c r="B21" s="115" t="s">
        <v>276</v>
      </c>
      <c r="C21" s="126" t="s">
        <v>282</v>
      </c>
      <c r="D21" s="225">
        <v>38741.2</v>
      </c>
      <c r="G21" s="253"/>
    </row>
    <row r="22" spans="1:4" ht="17.25" customHeight="1">
      <c r="A22" s="102" t="s">
        <v>1117</v>
      </c>
      <c r="B22" s="115" t="s">
        <v>1120</v>
      </c>
      <c r="C22" s="126" t="s">
        <v>282</v>
      </c>
      <c r="D22" s="225">
        <v>11427.4</v>
      </c>
    </row>
    <row r="23" spans="1:4" ht="17.25" customHeight="1">
      <c r="A23" s="102" t="s">
        <v>1155</v>
      </c>
      <c r="B23" s="115" t="s">
        <v>1159</v>
      </c>
      <c r="C23" s="126" t="s">
        <v>282</v>
      </c>
      <c r="D23" s="225">
        <v>0</v>
      </c>
    </row>
    <row r="24" spans="1:4" ht="17.25" customHeight="1">
      <c r="A24" s="102" t="s">
        <v>1156</v>
      </c>
      <c r="B24" s="115" t="s">
        <v>1153</v>
      </c>
      <c r="C24" s="126" t="s">
        <v>282</v>
      </c>
      <c r="D24" s="225">
        <v>0</v>
      </c>
    </row>
    <row r="25" spans="1:4" ht="17.25" customHeight="1">
      <c r="A25" s="102" t="s">
        <v>1198</v>
      </c>
      <c r="B25" s="115" t="s">
        <v>1154</v>
      </c>
      <c r="C25" s="126" t="s">
        <v>282</v>
      </c>
      <c r="D25" s="225">
        <v>4350.3</v>
      </c>
    </row>
    <row r="26" spans="1:4" ht="26.25" customHeight="1">
      <c r="A26" s="102" t="s">
        <v>209</v>
      </c>
      <c r="B26" s="115" t="s">
        <v>215</v>
      </c>
      <c r="C26" s="126" t="s">
        <v>282</v>
      </c>
      <c r="D26" s="225">
        <f>36102.6-489.4-151.6</f>
        <v>35461.6</v>
      </c>
    </row>
    <row r="27" spans="1:4" ht="23.25" customHeight="1">
      <c r="A27" s="102" t="s">
        <v>1118</v>
      </c>
      <c r="B27" s="115" t="s">
        <v>276</v>
      </c>
      <c r="C27" s="126" t="s">
        <v>282</v>
      </c>
      <c r="D27" s="225">
        <v>20711.1</v>
      </c>
    </row>
    <row r="28" spans="1:4" ht="18.75" customHeight="1">
      <c r="A28" s="102" t="s">
        <v>1119</v>
      </c>
      <c r="B28" s="115" t="s">
        <v>1120</v>
      </c>
      <c r="C28" s="126" t="s">
        <v>282</v>
      </c>
      <c r="D28" s="225">
        <v>5871.8</v>
      </c>
    </row>
    <row r="29" spans="1:4" ht="18.75" customHeight="1">
      <c r="A29" s="102" t="s">
        <v>1151</v>
      </c>
      <c r="B29" s="115" t="s">
        <v>1153</v>
      </c>
      <c r="C29" s="126" t="s">
        <v>282</v>
      </c>
      <c r="D29" s="252">
        <v>0</v>
      </c>
    </row>
    <row r="30" spans="1:4" ht="18.75" customHeight="1">
      <c r="A30" s="102" t="s">
        <v>1152</v>
      </c>
      <c r="B30" s="115" t="s">
        <v>1154</v>
      </c>
      <c r="C30" s="126" t="s">
        <v>282</v>
      </c>
      <c r="D30" s="252">
        <v>2067.9</v>
      </c>
    </row>
    <row r="31" spans="1:4" ht="27" customHeight="1">
      <c r="A31" s="102" t="s">
        <v>210</v>
      </c>
      <c r="B31" s="115" t="s">
        <v>766</v>
      </c>
      <c r="C31" s="126" t="s">
        <v>282</v>
      </c>
      <c r="D31" s="225">
        <v>19591</v>
      </c>
    </row>
    <row r="32" spans="1:4" ht="19.5" customHeight="1">
      <c r="A32" s="102" t="s">
        <v>180</v>
      </c>
      <c r="B32" s="117" t="s">
        <v>1161</v>
      </c>
      <c r="C32" s="126" t="s">
        <v>282</v>
      </c>
      <c r="D32" s="225">
        <v>8704.4</v>
      </c>
    </row>
    <row r="33" spans="1:4" ht="19.5" customHeight="1">
      <c r="A33" s="102" t="s">
        <v>1160</v>
      </c>
      <c r="B33" s="115" t="s">
        <v>1154</v>
      </c>
      <c r="C33" s="126" t="s">
        <v>282</v>
      </c>
      <c r="D33" s="225">
        <f>D31-D32</f>
        <v>10886.6</v>
      </c>
    </row>
    <row r="34" spans="1:4" ht="36" customHeight="1">
      <c r="A34" s="102" t="s">
        <v>211</v>
      </c>
      <c r="B34" s="115" t="s">
        <v>280</v>
      </c>
      <c r="C34" s="126" t="s">
        <v>282</v>
      </c>
      <c r="D34" s="139">
        <v>0</v>
      </c>
    </row>
    <row r="35" spans="1:4" ht="25.5" customHeight="1">
      <c r="A35" s="102" t="s">
        <v>1170</v>
      </c>
      <c r="B35" s="115" t="s">
        <v>1171</v>
      </c>
      <c r="C35" s="126" t="s">
        <v>282</v>
      </c>
      <c r="D35" s="252">
        <v>5257.1</v>
      </c>
    </row>
    <row r="36" spans="1:4" ht="21.75" customHeight="1">
      <c r="A36" s="102" t="s">
        <v>1196</v>
      </c>
      <c r="B36" s="115" t="s">
        <v>1197</v>
      </c>
      <c r="C36" s="126" t="s">
        <v>282</v>
      </c>
      <c r="D36" s="252">
        <v>926.3</v>
      </c>
    </row>
    <row r="37" spans="1:4" ht="28.5" customHeight="1">
      <c r="A37" s="102" t="s">
        <v>465</v>
      </c>
      <c r="B37" s="114" t="s">
        <v>767</v>
      </c>
      <c r="C37" s="126" t="s">
        <v>282</v>
      </c>
      <c r="D37" s="252">
        <f>D6-D7</f>
        <v>-9363.600000000006</v>
      </c>
    </row>
    <row r="38" spans="1:4" ht="45" customHeight="1">
      <c r="A38" s="102" t="s">
        <v>466</v>
      </c>
      <c r="B38" s="114" t="s">
        <v>290</v>
      </c>
      <c r="C38" s="126" t="s">
        <v>282</v>
      </c>
      <c r="D38" s="139">
        <v>0</v>
      </c>
    </row>
    <row r="39" spans="1:4" ht="28.5" customHeight="1">
      <c r="A39" s="102" t="s">
        <v>445</v>
      </c>
      <c r="B39" s="114" t="s">
        <v>291</v>
      </c>
      <c r="C39" s="126" t="s">
        <v>282</v>
      </c>
      <c r="D39" s="257">
        <v>201824.4</v>
      </c>
    </row>
    <row r="40" spans="1:4" ht="24.75" customHeight="1">
      <c r="A40" s="102" t="s">
        <v>446</v>
      </c>
      <c r="B40" s="114" t="s">
        <v>1199</v>
      </c>
      <c r="C40" s="103" t="s">
        <v>768</v>
      </c>
      <c r="D40" s="255">
        <v>15859.5</v>
      </c>
    </row>
    <row r="41" spans="1:4" ht="26.25" customHeight="1">
      <c r="A41" s="102" t="s">
        <v>447</v>
      </c>
      <c r="B41" s="114" t="s">
        <v>292</v>
      </c>
      <c r="C41" s="103" t="s">
        <v>768</v>
      </c>
      <c r="D41" s="254">
        <v>16133.7</v>
      </c>
    </row>
    <row r="42" spans="1:4" ht="28.5" customHeight="1">
      <c r="A42" s="102" t="s">
        <v>407</v>
      </c>
      <c r="B42" s="114" t="s">
        <v>1200</v>
      </c>
      <c r="C42" s="103" t="s">
        <v>768</v>
      </c>
      <c r="D42" s="254">
        <v>10506.7</v>
      </c>
    </row>
    <row r="43" spans="1:4" ht="27.75" customHeight="1">
      <c r="A43" s="102" t="s">
        <v>263</v>
      </c>
      <c r="B43" s="115" t="s">
        <v>195</v>
      </c>
      <c r="C43" s="103" t="s">
        <v>768</v>
      </c>
      <c r="D43" s="252">
        <v>7883</v>
      </c>
    </row>
    <row r="44" spans="1:4" ht="22.5" customHeight="1">
      <c r="A44" s="102" t="s">
        <v>182</v>
      </c>
      <c r="B44" s="115" t="s">
        <v>186</v>
      </c>
      <c r="C44" s="103" t="s">
        <v>768</v>
      </c>
      <c r="D44" s="252">
        <v>2623.7</v>
      </c>
    </row>
    <row r="45" spans="1:4" ht="18" customHeight="1">
      <c r="A45" s="102" t="s">
        <v>408</v>
      </c>
      <c r="B45" s="118" t="s">
        <v>261</v>
      </c>
      <c r="C45" s="103" t="s">
        <v>462</v>
      </c>
      <c r="D45" s="225">
        <v>20.5</v>
      </c>
    </row>
    <row r="46" spans="1:4" ht="26.25" customHeight="1">
      <c r="A46" s="102" t="s">
        <v>409</v>
      </c>
      <c r="B46" s="115" t="s">
        <v>262</v>
      </c>
      <c r="C46" s="103" t="s">
        <v>288</v>
      </c>
      <c r="D46" s="257">
        <v>158</v>
      </c>
    </row>
    <row r="47" spans="1:4" ht="26.25" customHeight="1">
      <c r="A47" s="102" t="s">
        <v>410</v>
      </c>
      <c r="B47" s="115" t="s">
        <v>1203</v>
      </c>
      <c r="C47" s="103" t="s">
        <v>288</v>
      </c>
      <c r="D47" s="257">
        <v>391</v>
      </c>
    </row>
    <row r="48" spans="1:4" ht="32.25" customHeight="1">
      <c r="A48" s="102" t="s">
        <v>411</v>
      </c>
      <c r="B48" s="115" t="s">
        <v>187</v>
      </c>
      <c r="C48" s="126" t="s">
        <v>250</v>
      </c>
      <c r="D48" s="256">
        <f>D14/13210.2</f>
        <v>0.8129627106326929</v>
      </c>
    </row>
    <row r="49" spans="1:4" ht="41.25" customHeight="1">
      <c r="A49" s="102" t="s">
        <v>412</v>
      </c>
      <c r="B49" s="118" t="s">
        <v>1201</v>
      </c>
      <c r="C49" s="103" t="s">
        <v>462</v>
      </c>
      <c r="D49" s="183">
        <v>24.6</v>
      </c>
    </row>
    <row r="50" spans="1:4" ht="18.75" customHeight="1">
      <c r="A50" s="102" t="s">
        <v>264</v>
      </c>
      <c r="B50" s="118" t="s">
        <v>1202</v>
      </c>
      <c r="C50" s="103" t="s">
        <v>462</v>
      </c>
      <c r="D50" s="183">
        <v>10.8</v>
      </c>
    </row>
    <row r="51" spans="1:4" ht="36.75" customHeight="1">
      <c r="A51" s="112" t="s">
        <v>265</v>
      </c>
      <c r="B51" s="216" t="s">
        <v>196</v>
      </c>
      <c r="C51" s="217" t="s">
        <v>462</v>
      </c>
      <c r="D51" s="229">
        <v>85</v>
      </c>
    </row>
    <row r="52" spans="1:4" ht="13.5" thickBot="1">
      <c r="A52" s="105" t="s">
        <v>268</v>
      </c>
      <c r="B52" s="119" t="s">
        <v>1121</v>
      </c>
      <c r="C52" s="125"/>
      <c r="D52" s="218"/>
    </row>
    <row r="53" spans="1:4" ht="12.75">
      <c r="A53" s="95"/>
      <c r="B53" s="95"/>
      <c r="C53" s="95"/>
      <c r="D53" s="95"/>
    </row>
    <row r="54" spans="1:4" ht="12.75">
      <c r="A54" s="66"/>
      <c r="B54" s="66"/>
      <c r="C54" s="66"/>
      <c r="D54" s="66"/>
    </row>
    <row r="55" spans="1:4" ht="12.75">
      <c r="A55" s="66"/>
      <c r="B55" s="66"/>
      <c r="C55" s="66"/>
      <c r="D55" s="66"/>
    </row>
    <row r="56" spans="1:4" ht="12.75">
      <c r="A56" s="66"/>
      <c r="B56" s="66"/>
      <c r="C56" s="66"/>
      <c r="D56" s="66"/>
    </row>
    <row r="57" spans="1:4" ht="12.75">
      <c r="A57" s="66"/>
      <c r="B57" s="66"/>
      <c r="C57" s="66"/>
      <c r="D57" s="66"/>
    </row>
    <row r="58" spans="1:4" ht="12.75">
      <c r="A58" s="66"/>
      <c r="B58" s="66"/>
      <c r="C58" s="66"/>
      <c r="D58" s="66"/>
    </row>
    <row r="59" spans="1:4" ht="12.75">
      <c r="A59" s="66"/>
      <c r="B59" s="66"/>
      <c r="C59" s="66"/>
      <c r="D59" s="66"/>
    </row>
    <row r="60" spans="1:4" ht="12.75">
      <c r="A60" s="66"/>
      <c r="B60" s="66"/>
      <c r="C60" s="66"/>
      <c r="D60" s="66"/>
    </row>
    <row r="61" spans="1:4" ht="12.75">
      <c r="A61" s="66"/>
      <c r="B61" s="66"/>
      <c r="C61" s="66"/>
      <c r="D61" s="66"/>
    </row>
    <row r="62" spans="1:4" ht="12.75">
      <c r="A62" s="66"/>
      <c r="B62" s="66"/>
      <c r="C62" s="66"/>
      <c r="D62" s="66"/>
    </row>
    <row r="63" spans="1:4" ht="12.75">
      <c r="A63" s="66"/>
      <c r="B63" s="66"/>
      <c r="C63" s="66"/>
      <c r="D63" s="66"/>
    </row>
    <row r="64" spans="1:4" ht="12.75">
      <c r="A64" s="66"/>
      <c r="B64" s="66"/>
      <c r="C64" s="66"/>
      <c r="D64" s="66"/>
    </row>
    <row r="65" spans="1:4" ht="12.75">
      <c r="A65" s="66"/>
      <c r="B65" s="66"/>
      <c r="C65" s="66"/>
      <c r="D65" s="66"/>
    </row>
  </sheetData>
  <mergeCells count="1">
    <mergeCell ref="A1:D1"/>
  </mergeCells>
  <dataValidations count="3">
    <dataValidation type="textLength" operator="lessThanOrEqual" allowBlank="1" showInputMessage="1" showErrorMessage="1" sqref="D52">
      <formula1>300</formula1>
    </dataValidation>
    <dataValidation type="decimal" allowBlank="1" showInputMessage="1" showErrorMessage="1" sqref="D6:D51">
      <formula1>-999999999999999</formula1>
      <formula2>999999999999999</formula2>
    </dataValidation>
    <dataValidation type="list" allowBlank="1" showInputMessage="1" showErrorMessage="1" sqref="D5">
      <formula1>kind_of_activity</formula1>
    </dataValidation>
  </dataValidations>
  <printOptions/>
  <pageMargins left="0.7874015748031497" right="0.3937007874015748" top="0.3937007874015748" bottom="0.3937007874015748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D1">
      <selection activeCell="P28" sqref="P28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180" t="s">
        <v>415</v>
      </c>
      <c r="B1" s="180" t="s">
        <v>416</v>
      </c>
      <c r="C1" s="180" t="s">
        <v>417</v>
      </c>
    </row>
    <row r="2" spans="1:3" ht="12.75">
      <c r="A2" s="59" t="s">
        <v>130</v>
      </c>
      <c r="B2" s="1" t="s">
        <v>128</v>
      </c>
      <c r="C2" s="3" t="s">
        <v>129</v>
      </c>
    </row>
    <row r="3" spans="1:3" ht="12.75">
      <c r="A3" s="59" t="s">
        <v>131</v>
      </c>
      <c r="B3" s="1" t="s">
        <v>128</v>
      </c>
      <c r="C3" s="3" t="s">
        <v>129</v>
      </c>
    </row>
    <row r="4" spans="1:3" ht="12.75">
      <c r="A4" s="59" t="s">
        <v>132</v>
      </c>
      <c r="B4" s="1" t="s">
        <v>128</v>
      </c>
      <c r="C4" s="3" t="s">
        <v>129</v>
      </c>
    </row>
    <row r="5" spans="1:3" ht="12.75">
      <c r="A5" s="59" t="s">
        <v>133</v>
      </c>
      <c r="B5" s="1" t="s">
        <v>128</v>
      </c>
      <c r="C5" s="3" t="s">
        <v>129</v>
      </c>
    </row>
    <row r="6" spans="1:3" ht="12.75">
      <c r="A6" s="59" t="s">
        <v>134</v>
      </c>
      <c r="B6" s="1" t="s">
        <v>128</v>
      </c>
      <c r="C6" s="3" t="s">
        <v>129</v>
      </c>
    </row>
    <row r="7" spans="1:3" ht="12.75">
      <c r="A7" s="59" t="s">
        <v>135</v>
      </c>
      <c r="B7" s="1" t="s">
        <v>128</v>
      </c>
      <c r="C7" s="3" t="s">
        <v>129</v>
      </c>
    </row>
    <row r="8" spans="1:3" ht="12.75">
      <c r="A8" s="59" t="s">
        <v>136</v>
      </c>
      <c r="B8" s="1" t="s">
        <v>128</v>
      </c>
      <c r="C8" s="3" t="s">
        <v>129</v>
      </c>
    </row>
    <row r="9" spans="1:3" ht="12.75">
      <c r="A9" s="59" t="s">
        <v>137</v>
      </c>
      <c r="B9" s="1" t="s">
        <v>128</v>
      </c>
      <c r="C9" s="3" t="s">
        <v>129</v>
      </c>
    </row>
    <row r="10" spans="1:3" ht="12.75">
      <c r="A10" s="59" t="s">
        <v>138</v>
      </c>
      <c r="B10" s="1" t="s">
        <v>128</v>
      </c>
      <c r="C10" s="3" t="s">
        <v>129</v>
      </c>
    </row>
    <row r="11" ht="12.75">
      <c r="A11" s="59"/>
    </row>
    <row r="12" ht="12.75">
      <c r="A12" s="59"/>
    </row>
    <row r="13" ht="12.75">
      <c r="A13" s="59"/>
    </row>
    <row r="14" ht="12.75">
      <c r="A14" s="59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F11" display="Титульный!F11"/>
    <hyperlink ref="A3" location="'Титульный'!H11" display="Титульный!H11"/>
    <hyperlink ref="A4" location="'Титульный'!F13" display="Титульный!F13"/>
    <hyperlink ref="A5" location="'Титульный'!F17" display="Титульный!F17"/>
    <hyperlink ref="A6" location="'Титульный'!F18" display="Титульный!F18"/>
    <hyperlink ref="A7" location="'Титульный'!F20" display="Титульный!F20"/>
    <hyperlink ref="A8" location="'Титульный'!G22" display="Титульный!G22"/>
    <hyperlink ref="A9" location="'Титульный'!G23" display="Титульный!G23"/>
    <hyperlink ref="A10" location="'Титульный'!G24" display="Титульный!G2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04"/>
  <sheetViews>
    <sheetView zoomScalePageLayoutView="0" workbookViewId="0" topLeftCell="A1">
      <selection activeCell="A2" sqref="A2:H104"/>
    </sheetView>
  </sheetViews>
  <sheetFormatPr defaultColWidth="9.00390625" defaultRowHeight="12.75"/>
  <cols>
    <col min="1" max="16384" width="9.125" style="109" customWidth="1"/>
  </cols>
  <sheetData>
    <row r="1" spans="2:8" ht="12.75">
      <c r="B1" t="s">
        <v>224</v>
      </c>
      <c r="C1" t="s">
        <v>225</v>
      </c>
      <c r="D1" t="s">
        <v>226</v>
      </c>
      <c r="E1" t="s">
        <v>227</v>
      </c>
      <c r="F1" t="s">
        <v>228</v>
      </c>
      <c r="G1" t="s">
        <v>229</v>
      </c>
      <c r="H1" s="109" t="s">
        <v>230</v>
      </c>
    </row>
    <row r="2" spans="1:8" ht="11.25">
      <c r="A2" s="109" t="s">
        <v>313</v>
      </c>
      <c r="B2" s="111" t="s">
        <v>838</v>
      </c>
      <c r="C2" s="111" t="s">
        <v>840</v>
      </c>
      <c r="D2" s="111" t="s">
        <v>841</v>
      </c>
      <c r="E2" s="111" t="s">
        <v>617</v>
      </c>
      <c r="F2" s="111" t="s">
        <v>618</v>
      </c>
      <c r="G2" s="111" t="s">
        <v>340</v>
      </c>
      <c r="H2" s="111" t="s">
        <v>588</v>
      </c>
    </row>
    <row r="3" spans="1:8" ht="11.25">
      <c r="A3" s="109" t="s">
        <v>464</v>
      </c>
      <c r="B3" s="111" t="s">
        <v>838</v>
      </c>
      <c r="C3" s="111" t="s">
        <v>842</v>
      </c>
      <c r="D3" s="111" t="s">
        <v>843</v>
      </c>
      <c r="E3" s="111" t="s">
        <v>617</v>
      </c>
      <c r="F3" s="111" t="s">
        <v>669</v>
      </c>
      <c r="G3" s="111" t="s">
        <v>340</v>
      </c>
      <c r="H3" s="111" t="s">
        <v>588</v>
      </c>
    </row>
    <row r="4" spans="1:8" ht="11.25">
      <c r="A4" s="109" t="s">
        <v>659</v>
      </c>
      <c r="B4" s="111" t="s">
        <v>838</v>
      </c>
      <c r="C4" s="111" t="s">
        <v>847</v>
      </c>
      <c r="D4" s="111" t="s">
        <v>848</v>
      </c>
      <c r="E4" s="111" t="s">
        <v>358</v>
      </c>
      <c r="F4" s="111" t="s">
        <v>359</v>
      </c>
      <c r="G4" s="111" t="s">
        <v>340</v>
      </c>
      <c r="H4" s="111" t="s">
        <v>588</v>
      </c>
    </row>
    <row r="5" spans="1:8" ht="11.25">
      <c r="A5" s="109" t="s">
        <v>465</v>
      </c>
      <c r="B5" s="111" t="s">
        <v>838</v>
      </c>
      <c r="C5" s="111" t="s">
        <v>847</v>
      </c>
      <c r="D5" s="111" t="s">
        <v>848</v>
      </c>
      <c r="E5" s="111" t="s">
        <v>360</v>
      </c>
      <c r="F5" s="111" t="s">
        <v>361</v>
      </c>
      <c r="G5" s="111" t="s">
        <v>340</v>
      </c>
      <c r="H5" s="111" t="s">
        <v>587</v>
      </c>
    </row>
    <row r="6" spans="1:8" ht="11.25">
      <c r="A6" s="109" t="s">
        <v>466</v>
      </c>
      <c r="B6" s="111" t="s">
        <v>247</v>
      </c>
      <c r="C6" s="111" t="s">
        <v>854</v>
      </c>
      <c r="D6" s="111" t="s">
        <v>855</v>
      </c>
      <c r="E6" s="111" t="s">
        <v>667</v>
      </c>
      <c r="F6" s="111" t="s">
        <v>668</v>
      </c>
      <c r="G6" s="111" t="s">
        <v>390</v>
      </c>
      <c r="H6" s="111" t="s">
        <v>588</v>
      </c>
    </row>
    <row r="7" spans="1:8" ht="11.25">
      <c r="A7" s="109" t="s">
        <v>445</v>
      </c>
      <c r="B7" s="111" t="s">
        <v>319</v>
      </c>
      <c r="C7" s="111" t="s">
        <v>865</v>
      </c>
      <c r="D7" s="111" t="s">
        <v>866</v>
      </c>
      <c r="E7" s="111" t="s">
        <v>636</v>
      </c>
      <c r="F7" s="111" t="s">
        <v>435</v>
      </c>
      <c r="G7" s="111" t="s">
        <v>712</v>
      </c>
      <c r="H7" s="111" t="s">
        <v>588</v>
      </c>
    </row>
    <row r="8" spans="1:8" ht="11.25">
      <c r="A8" s="109" t="s">
        <v>446</v>
      </c>
      <c r="B8" s="111" t="s">
        <v>550</v>
      </c>
      <c r="C8" s="111" t="s">
        <v>871</v>
      </c>
      <c r="D8" s="111" t="s">
        <v>369</v>
      </c>
      <c r="E8" s="111" t="s">
        <v>710</v>
      </c>
      <c r="F8" s="111" t="s">
        <v>711</v>
      </c>
      <c r="G8" s="111" t="s">
        <v>370</v>
      </c>
      <c r="H8" s="111" t="s">
        <v>588</v>
      </c>
    </row>
    <row r="9" spans="1:8" ht="11.25">
      <c r="A9" s="109" t="s">
        <v>447</v>
      </c>
      <c r="B9" s="111" t="s">
        <v>550</v>
      </c>
      <c r="C9" s="111" t="s">
        <v>873</v>
      </c>
      <c r="D9" s="111" t="s">
        <v>874</v>
      </c>
      <c r="E9" s="111" t="s">
        <v>710</v>
      </c>
      <c r="F9" s="111" t="s">
        <v>713</v>
      </c>
      <c r="G9" s="111" t="s">
        <v>370</v>
      </c>
      <c r="H9" s="111" t="s">
        <v>588</v>
      </c>
    </row>
    <row r="10" spans="1:8" ht="11.25">
      <c r="A10" s="109" t="s">
        <v>448</v>
      </c>
      <c r="B10" s="111" t="s">
        <v>327</v>
      </c>
      <c r="C10" s="111" t="s">
        <v>881</v>
      </c>
      <c r="D10" s="111" t="s">
        <v>366</v>
      </c>
      <c r="E10" s="111" t="s">
        <v>367</v>
      </c>
      <c r="F10" s="111" t="s">
        <v>368</v>
      </c>
      <c r="G10" s="111" t="s">
        <v>430</v>
      </c>
      <c r="H10" s="111" t="s">
        <v>588</v>
      </c>
    </row>
    <row r="11" spans="1:8" ht="11.25">
      <c r="A11" s="109" t="s">
        <v>407</v>
      </c>
      <c r="B11" s="111" t="s">
        <v>327</v>
      </c>
      <c r="C11" s="111" t="s">
        <v>894</v>
      </c>
      <c r="D11" s="111" t="s">
        <v>895</v>
      </c>
      <c r="E11" s="111" t="s">
        <v>700</v>
      </c>
      <c r="F11" s="111" t="s">
        <v>701</v>
      </c>
      <c r="G11" s="111" t="s">
        <v>702</v>
      </c>
      <c r="H11" s="111" t="s">
        <v>587</v>
      </c>
    </row>
    <row r="12" spans="1:8" ht="11.25">
      <c r="A12" s="109" t="s">
        <v>408</v>
      </c>
      <c r="B12" s="111" t="s">
        <v>327</v>
      </c>
      <c r="C12" s="111" t="s">
        <v>896</v>
      </c>
      <c r="D12" s="111" t="s">
        <v>897</v>
      </c>
      <c r="E12" s="111" t="s">
        <v>736</v>
      </c>
      <c r="F12" s="111" t="s">
        <v>737</v>
      </c>
      <c r="G12" s="111" t="s">
        <v>702</v>
      </c>
      <c r="H12" s="111" t="s">
        <v>587</v>
      </c>
    </row>
    <row r="13" spans="1:8" ht="11.25">
      <c r="A13" s="109" t="s">
        <v>409</v>
      </c>
      <c r="B13" s="111" t="s">
        <v>900</v>
      </c>
      <c r="C13" s="111" t="s">
        <v>905</v>
      </c>
      <c r="D13" s="111" t="s">
        <v>906</v>
      </c>
      <c r="E13" s="111" t="s">
        <v>619</v>
      </c>
      <c r="F13" s="111" t="s">
        <v>665</v>
      </c>
      <c r="G13" s="111" t="s">
        <v>666</v>
      </c>
      <c r="H13" s="111" t="s">
        <v>588</v>
      </c>
    </row>
    <row r="14" spans="1:8" ht="11.25">
      <c r="A14" s="109" t="s">
        <v>410</v>
      </c>
      <c r="B14" s="111" t="s">
        <v>900</v>
      </c>
      <c r="C14" s="111" t="s">
        <v>907</v>
      </c>
      <c r="D14" s="111" t="s">
        <v>908</v>
      </c>
      <c r="E14" s="111" t="s">
        <v>685</v>
      </c>
      <c r="F14" s="111" t="s">
        <v>686</v>
      </c>
      <c r="G14" s="111" t="s">
        <v>687</v>
      </c>
      <c r="H14" s="111" t="s">
        <v>588</v>
      </c>
    </row>
    <row r="15" spans="1:8" ht="11.25">
      <c r="A15" s="109" t="s">
        <v>411</v>
      </c>
      <c r="B15" s="111" t="s">
        <v>900</v>
      </c>
      <c r="C15" s="111" t="s">
        <v>909</v>
      </c>
      <c r="D15" s="111" t="s">
        <v>910</v>
      </c>
      <c r="E15" s="111" t="s">
        <v>594</v>
      </c>
      <c r="F15" s="111" t="s">
        <v>719</v>
      </c>
      <c r="G15" s="111" t="s">
        <v>666</v>
      </c>
      <c r="H15" s="111" t="s">
        <v>588</v>
      </c>
    </row>
    <row r="16" spans="1:8" ht="11.25">
      <c r="A16" s="109" t="s">
        <v>412</v>
      </c>
      <c r="B16" s="111" t="s">
        <v>547</v>
      </c>
      <c r="C16" s="111" t="s">
        <v>916</v>
      </c>
      <c r="D16" s="111" t="s">
        <v>917</v>
      </c>
      <c r="E16" s="111" t="s">
        <v>678</v>
      </c>
      <c r="F16" s="111" t="s">
        <v>679</v>
      </c>
      <c r="G16" s="111" t="s">
        <v>680</v>
      </c>
      <c r="H16" s="111" t="s">
        <v>588</v>
      </c>
    </row>
    <row r="17" spans="1:8" ht="11.25">
      <c r="A17" s="109" t="s">
        <v>264</v>
      </c>
      <c r="B17" s="111" t="s">
        <v>547</v>
      </c>
      <c r="C17" s="111" t="s">
        <v>389</v>
      </c>
      <c r="D17" s="111" t="s">
        <v>920</v>
      </c>
      <c r="E17" s="111" t="s">
        <v>688</v>
      </c>
      <c r="F17" s="111" t="s">
        <v>689</v>
      </c>
      <c r="G17" s="111" t="s">
        <v>680</v>
      </c>
      <c r="H17" s="111" t="s">
        <v>588</v>
      </c>
    </row>
    <row r="18" spans="1:8" ht="11.25">
      <c r="A18" s="109" t="s">
        <v>265</v>
      </c>
      <c r="B18" s="111" t="s">
        <v>547</v>
      </c>
      <c r="C18" s="111" t="s">
        <v>922</v>
      </c>
      <c r="D18" s="111" t="s">
        <v>923</v>
      </c>
      <c r="E18" s="111" t="s">
        <v>716</v>
      </c>
      <c r="F18" s="111" t="s">
        <v>717</v>
      </c>
      <c r="G18" s="111" t="s">
        <v>680</v>
      </c>
      <c r="H18" s="111" t="s">
        <v>588</v>
      </c>
    </row>
    <row r="19" spans="1:8" ht="11.25">
      <c r="A19" s="109" t="s">
        <v>268</v>
      </c>
      <c r="B19" s="111" t="s">
        <v>198</v>
      </c>
      <c r="C19" s="111" t="s">
        <v>929</v>
      </c>
      <c r="D19" s="111" t="s">
        <v>930</v>
      </c>
      <c r="E19" s="111" t="s">
        <v>690</v>
      </c>
      <c r="F19" s="111" t="s">
        <v>691</v>
      </c>
      <c r="G19" s="111" t="s">
        <v>346</v>
      </c>
      <c r="H19" s="111" t="s">
        <v>588</v>
      </c>
    </row>
    <row r="20" spans="1:8" ht="11.25">
      <c r="A20" s="109" t="s">
        <v>595</v>
      </c>
      <c r="B20" s="111" t="s">
        <v>198</v>
      </c>
      <c r="C20" s="111" t="s">
        <v>929</v>
      </c>
      <c r="D20" s="111" t="s">
        <v>930</v>
      </c>
      <c r="E20" s="111" t="s">
        <v>347</v>
      </c>
      <c r="F20" s="111" t="s">
        <v>348</v>
      </c>
      <c r="G20" s="111" t="s">
        <v>346</v>
      </c>
      <c r="H20" s="111" t="s">
        <v>588</v>
      </c>
    </row>
    <row r="21" spans="1:8" ht="11.25">
      <c r="A21" s="109" t="s">
        <v>809</v>
      </c>
      <c r="B21" s="111" t="s">
        <v>198</v>
      </c>
      <c r="C21" s="111" t="s">
        <v>388</v>
      </c>
      <c r="D21" s="111" t="s">
        <v>931</v>
      </c>
      <c r="E21" s="111" t="s">
        <v>298</v>
      </c>
      <c r="F21" s="111" t="s">
        <v>730</v>
      </c>
      <c r="G21" s="111" t="s">
        <v>363</v>
      </c>
      <c r="H21" s="111" t="s">
        <v>588</v>
      </c>
    </row>
    <row r="22" spans="1:8" ht="11.25">
      <c r="A22" s="109" t="s">
        <v>810</v>
      </c>
      <c r="B22" s="111" t="s">
        <v>198</v>
      </c>
      <c r="C22" s="111" t="s">
        <v>388</v>
      </c>
      <c r="D22" s="111" t="s">
        <v>931</v>
      </c>
      <c r="E22" s="111" t="s">
        <v>334</v>
      </c>
      <c r="F22" s="111" t="s">
        <v>335</v>
      </c>
      <c r="G22" s="111" t="s">
        <v>346</v>
      </c>
      <c r="H22" s="111" t="s">
        <v>588</v>
      </c>
    </row>
    <row r="23" spans="1:8" ht="11.25">
      <c r="A23" s="109" t="s">
        <v>811</v>
      </c>
      <c r="B23" s="111" t="s">
        <v>198</v>
      </c>
      <c r="C23" s="111" t="s">
        <v>388</v>
      </c>
      <c r="D23" s="111" t="s">
        <v>931</v>
      </c>
      <c r="E23" s="111" t="s">
        <v>731</v>
      </c>
      <c r="F23" s="111" t="s">
        <v>732</v>
      </c>
      <c r="G23" s="111" t="s">
        <v>363</v>
      </c>
      <c r="H23" s="111" t="s">
        <v>588</v>
      </c>
    </row>
    <row r="24" spans="1:8" ht="11.25">
      <c r="A24" s="109" t="s">
        <v>812</v>
      </c>
      <c r="B24" s="111" t="s">
        <v>198</v>
      </c>
      <c r="C24" s="111" t="s">
        <v>388</v>
      </c>
      <c r="D24" s="111" t="s">
        <v>931</v>
      </c>
      <c r="E24" s="111" t="s">
        <v>733</v>
      </c>
      <c r="F24" s="111" t="s">
        <v>364</v>
      </c>
      <c r="G24" s="111" t="s">
        <v>346</v>
      </c>
      <c r="H24" s="111" t="s">
        <v>587</v>
      </c>
    </row>
    <row r="25" spans="1:8" ht="11.25">
      <c r="A25" s="109" t="s">
        <v>50</v>
      </c>
      <c r="B25" s="111" t="s">
        <v>198</v>
      </c>
      <c r="C25" s="111" t="s">
        <v>932</v>
      </c>
      <c r="D25" s="111" t="s">
        <v>933</v>
      </c>
      <c r="E25" s="111" t="s">
        <v>771</v>
      </c>
      <c r="F25" s="111" t="s">
        <v>772</v>
      </c>
      <c r="G25" s="111" t="s">
        <v>346</v>
      </c>
      <c r="H25" s="111" t="s">
        <v>588</v>
      </c>
    </row>
    <row r="26" spans="1:8" ht="11.25">
      <c r="A26" s="109" t="s">
        <v>51</v>
      </c>
      <c r="B26" s="111" t="s">
        <v>401</v>
      </c>
      <c r="C26" s="111" t="s">
        <v>401</v>
      </c>
      <c r="D26" s="111" t="s">
        <v>402</v>
      </c>
      <c r="E26" s="111" t="s">
        <v>654</v>
      </c>
      <c r="F26" s="111" t="s">
        <v>655</v>
      </c>
      <c r="G26" s="111" t="s">
        <v>403</v>
      </c>
      <c r="H26" s="111" t="s">
        <v>588</v>
      </c>
    </row>
    <row r="27" spans="1:8" ht="11.25">
      <c r="A27" s="109" t="s">
        <v>52</v>
      </c>
      <c r="B27" s="111" t="s">
        <v>401</v>
      </c>
      <c r="C27" s="111" t="s">
        <v>401</v>
      </c>
      <c r="D27" s="111" t="s">
        <v>402</v>
      </c>
      <c r="E27" s="111" t="s">
        <v>139</v>
      </c>
      <c r="F27" s="111" t="s">
        <v>140</v>
      </c>
      <c r="G27" s="111" t="s">
        <v>430</v>
      </c>
      <c r="H27" s="111" t="s">
        <v>588</v>
      </c>
    </row>
    <row r="28" spans="1:8" ht="11.25">
      <c r="A28" s="109" t="s">
        <v>53</v>
      </c>
      <c r="B28" s="111" t="s">
        <v>401</v>
      </c>
      <c r="C28" s="111" t="s">
        <v>401</v>
      </c>
      <c r="D28" s="111" t="s">
        <v>163</v>
      </c>
      <c r="E28" s="111" t="s">
        <v>656</v>
      </c>
      <c r="F28" s="111" t="s">
        <v>764</v>
      </c>
      <c r="G28" s="111" t="s">
        <v>403</v>
      </c>
      <c r="H28" s="111" t="s">
        <v>587</v>
      </c>
    </row>
    <row r="29" spans="1:8" ht="11.25">
      <c r="A29" s="109" t="s">
        <v>54</v>
      </c>
      <c r="B29" s="111" t="s">
        <v>401</v>
      </c>
      <c r="C29" s="111" t="s">
        <v>401</v>
      </c>
      <c r="D29" s="111" t="s">
        <v>163</v>
      </c>
      <c r="E29" s="111" t="s">
        <v>598</v>
      </c>
      <c r="F29" s="111" t="s">
        <v>599</v>
      </c>
      <c r="G29" s="111" t="s">
        <v>403</v>
      </c>
      <c r="H29" s="111" t="s">
        <v>587</v>
      </c>
    </row>
    <row r="30" spans="1:8" ht="11.25">
      <c r="A30" s="109" t="s">
        <v>55</v>
      </c>
      <c r="B30" s="111" t="s">
        <v>401</v>
      </c>
      <c r="C30" s="111" t="s">
        <v>401</v>
      </c>
      <c r="D30" s="111" t="s">
        <v>402</v>
      </c>
      <c r="E30" s="111" t="s">
        <v>141</v>
      </c>
      <c r="F30" s="111" t="s">
        <v>142</v>
      </c>
      <c r="G30" s="111" t="s">
        <v>143</v>
      </c>
      <c r="H30" s="111" t="s">
        <v>588</v>
      </c>
    </row>
    <row r="31" spans="1:8" ht="11.25">
      <c r="A31" s="109" t="s">
        <v>56</v>
      </c>
      <c r="B31" s="111" t="s">
        <v>401</v>
      </c>
      <c r="C31" s="111" t="s">
        <v>401</v>
      </c>
      <c r="D31" s="111" t="s">
        <v>402</v>
      </c>
      <c r="E31" s="111" t="s">
        <v>600</v>
      </c>
      <c r="F31" s="111" t="s">
        <v>601</v>
      </c>
      <c r="G31" s="111" t="s">
        <v>403</v>
      </c>
      <c r="H31" s="111" t="s">
        <v>587</v>
      </c>
    </row>
    <row r="32" spans="1:8" ht="11.25">
      <c r="A32" s="109" t="s">
        <v>57</v>
      </c>
      <c r="B32" s="111" t="s">
        <v>401</v>
      </c>
      <c r="C32" s="111" t="s">
        <v>401</v>
      </c>
      <c r="D32" s="111" t="s">
        <v>163</v>
      </c>
      <c r="E32" s="111" t="s">
        <v>144</v>
      </c>
      <c r="F32" s="111" t="s">
        <v>145</v>
      </c>
      <c r="G32" s="111" t="s">
        <v>403</v>
      </c>
      <c r="H32" s="111" t="s">
        <v>589</v>
      </c>
    </row>
    <row r="33" spans="1:8" ht="11.25">
      <c r="A33" s="109" t="s">
        <v>58</v>
      </c>
      <c r="B33" s="111" t="s">
        <v>401</v>
      </c>
      <c r="C33" s="111" t="s">
        <v>401</v>
      </c>
      <c r="D33" s="111" t="s">
        <v>163</v>
      </c>
      <c r="E33" s="111" t="s">
        <v>602</v>
      </c>
      <c r="F33" s="111" t="s">
        <v>603</v>
      </c>
      <c r="G33" s="111" t="s">
        <v>403</v>
      </c>
      <c r="H33" s="111" t="s">
        <v>588</v>
      </c>
    </row>
    <row r="34" spans="1:8" ht="11.25">
      <c r="A34" s="109" t="s">
        <v>59</v>
      </c>
      <c r="B34" s="111" t="s">
        <v>401</v>
      </c>
      <c r="C34" s="111" t="s">
        <v>401</v>
      </c>
      <c r="D34" s="111" t="s">
        <v>163</v>
      </c>
      <c r="E34" s="111" t="s">
        <v>604</v>
      </c>
      <c r="F34" s="111" t="s">
        <v>605</v>
      </c>
      <c r="G34" s="111" t="s">
        <v>403</v>
      </c>
      <c r="H34" s="111" t="s">
        <v>587</v>
      </c>
    </row>
    <row r="35" spans="1:8" ht="11.25">
      <c r="A35" s="109" t="s">
        <v>60</v>
      </c>
      <c r="B35" s="111" t="s">
        <v>596</v>
      </c>
      <c r="C35" s="111" t="s">
        <v>185</v>
      </c>
      <c r="D35" s="111" t="s">
        <v>937</v>
      </c>
      <c r="E35" s="111" t="s">
        <v>672</v>
      </c>
      <c r="F35" s="111" t="s">
        <v>673</v>
      </c>
      <c r="G35" s="111" t="s">
        <v>339</v>
      </c>
      <c r="H35" s="111" t="s">
        <v>588</v>
      </c>
    </row>
    <row r="36" spans="1:8" ht="11.25">
      <c r="A36" s="109" t="s">
        <v>61</v>
      </c>
      <c r="B36" s="111" t="s">
        <v>596</v>
      </c>
      <c r="C36" s="111" t="s">
        <v>185</v>
      </c>
      <c r="D36" s="111" t="s">
        <v>937</v>
      </c>
      <c r="E36" s="111" t="s">
        <v>613</v>
      </c>
      <c r="F36" s="111" t="s">
        <v>146</v>
      </c>
      <c r="G36" s="111" t="s">
        <v>339</v>
      </c>
      <c r="H36" s="111" t="s">
        <v>588</v>
      </c>
    </row>
    <row r="37" spans="1:8" ht="11.25">
      <c r="A37" s="109" t="s">
        <v>62</v>
      </c>
      <c r="B37" s="111" t="s">
        <v>596</v>
      </c>
      <c r="C37" s="111" t="s">
        <v>354</v>
      </c>
      <c r="D37" s="111" t="s">
        <v>942</v>
      </c>
      <c r="E37" s="111" t="s">
        <v>708</v>
      </c>
      <c r="F37" s="111" t="s">
        <v>709</v>
      </c>
      <c r="G37" s="111" t="s">
        <v>339</v>
      </c>
      <c r="H37" s="111" t="s">
        <v>588</v>
      </c>
    </row>
    <row r="38" spans="1:8" ht="11.25">
      <c r="A38" s="109" t="s">
        <v>63</v>
      </c>
      <c r="B38" s="111" t="s">
        <v>441</v>
      </c>
      <c r="C38" s="111" t="s">
        <v>949</v>
      </c>
      <c r="D38" s="111" t="s">
        <v>950</v>
      </c>
      <c r="E38" s="111" t="s">
        <v>670</v>
      </c>
      <c r="F38" s="111" t="s">
        <v>671</v>
      </c>
      <c r="G38" s="111" t="s">
        <v>344</v>
      </c>
      <c r="H38" s="111" t="s">
        <v>588</v>
      </c>
    </row>
    <row r="39" spans="1:8" ht="11.25">
      <c r="A39" s="109" t="s">
        <v>64</v>
      </c>
      <c r="B39" s="111" t="s">
        <v>441</v>
      </c>
      <c r="C39" s="111" t="s">
        <v>949</v>
      </c>
      <c r="D39" s="111" t="s">
        <v>950</v>
      </c>
      <c r="E39" s="111" t="s">
        <v>592</v>
      </c>
      <c r="F39" s="111" t="s">
        <v>343</v>
      </c>
      <c r="G39" s="111" t="s">
        <v>344</v>
      </c>
      <c r="H39" s="111" t="s">
        <v>588</v>
      </c>
    </row>
    <row r="40" spans="1:8" ht="11.25">
      <c r="A40" s="109" t="s">
        <v>65</v>
      </c>
      <c r="B40" s="111" t="s">
        <v>441</v>
      </c>
      <c r="C40" s="111" t="s">
        <v>955</v>
      </c>
      <c r="D40" s="111" t="s">
        <v>956</v>
      </c>
      <c r="E40" s="111" t="s">
        <v>692</v>
      </c>
      <c r="F40" s="111" t="s">
        <v>693</v>
      </c>
      <c r="G40" s="111" t="s">
        <v>344</v>
      </c>
      <c r="H40" s="111" t="s">
        <v>588</v>
      </c>
    </row>
    <row r="41" spans="1:8" ht="11.25">
      <c r="A41" s="109" t="s">
        <v>66</v>
      </c>
      <c r="B41" s="111" t="s">
        <v>441</v>
      </c>
      <c r="C41" s="111" t="s">
        <v>957</v>
      </c>
      <c r="D41" s="111" t="s">
        <v>958</v>
      </c>
      <c r="E41" s="111" t="s">
        <v>696</v>
      </c>
      <c r="F41" s="111" t="s">
        <v>697</v>
      </c>
      <c r="G41" s="111" t="s">
        <v>344</v>
      </c>
      <c r="H41" s="111" t="s">
        <v>588</v>
      </c>
    </row>
    <row r="42" spans="1:8" ht="11.25">
      <c r="A42" s="109" t="s">
        <v>67</v>
      </c>
      <c r="B42" s="111" t="s">
        <v>441</v>
      </c>
      <c r="C42" s="111" t="s">
        <v>323</v>
      </c>
      <c r="D42" s="111" t="s">
        <v>959</v>
      </c>
      <c r="E42" s="111" t="s">
        <v>740</v>
      </c>
      <c r="F42" s="111" t="s">
        <v>741</v>
      </c>
      <c r="G42" s="111" t="s">
        <v>344</v>
      </c>
      <c r="H42" s="111" t="s">
        <v>588</v>
      </c>
    </row>
    <row r="43" spans="1:8" ht="11.25">
      <c r="A43" s="109" t="s">
        <v>68</v>
      </c>
      <c r="B43" s="111" t="s">
        <v>321</v>
      </c>
      <c r="C43" s="111" t="s">
        <v>962</v>
      </c>
      <c r="D43" s="111" t="s">
        <v>269</v>
      </c>
      <c r="E43" s="111" t="s">
        <v>676</v>
      </c>
      <c r="F43" s="111" t="s">
        <v>677</v>
      </c>
      <c r="G43" s="111" t="s">
        <v>329</v>
      </c>
      <c r="H43" s="111" t="s">
        <v>587</v>
      </c>
    </row>
    <row r="44" spans="1:8" ht="11.25">
      <c r="A44" s="109" t="s">
        <v>69</v>
      </c>
      <c r="B44" s="111" t="s">
        <v>321</v>
      </c>
      <c r="C44" s="111" t="s">
        <v>963</v>
      </c>
      <c r="D44" s="111" t="s">
        <v>965</v>
      </c>
      <c r="E44" s="111" t="s">
        <v>328</v>
      </c>
      <c r="F44" s="111" t="s">
        <v>718</v>
      </c>
      <c r="G44" s="111" t="s">
        <v>329</v>
      </c>
      <c r="H44" s="111" t="s">
        <v>588</v>
      </c>
    </row>
    <row r="45" spans="1:8" ht="11.25">
      <c r="A45" s="109" t="s">
        <v>70</v>
      </c>
      <c r="B45" s="111" t="s">
        <v>321</v>
      </c>
      <c r="C45" s="111" t="s">
        <v>963</v>
      </c>
      <c r="D45" s="111" t="s">
        <v>965</v>
      </c>
      <c r="E45" s="111" t="s">
        <v>147</v>
      </c>
      <c r="F45" s="111" t="s">
        <v>614</v>
      </c>
      <c r="G45" s="111" t="s">
        <v>339</v>
      </c>
      <c r="H45" s="111" t="s">
        <v>588</v>
      </c>
    </row>
    <row r="46" spans="1:8" ht="11.25">
      <c r="A46" s="109" t="s">
        <v>222</v>
      </c>
      <c r="B46" s="111" t="s">
        <v>321</v>
      </c>
      <c r="C46" s="111" t="s">
        <v>323</v>
      </c>
      <c r="D46" s="111" t="s">
        <v>966</v>
      </c>
      <c r="E46" s="111" t="s">
        <v>742</v>
      </c>
      <c r="F46" s="111" t="s">
        <v>743</v>
      </c>
      <c r="G46" s="111" t="s">
        <v>329</v>
      </c>
      <c r="H46" s="111" t="s">
        <v>587</v>
      </c>
    </row>
    <row r="47" spans="1:8" ht="11.25">
      <c r="A47" s="109" t="s">
        <v>183</v>
      </c>
      <c r="B47" s="111" t="s">
        <v>202</v>
      </c>
      <c r="C47" s="111" t="s">
        <v>967</v>
      </c>
      <c r="D47" s="111" t="s">
        <v>968</v>
      </c>
      <c r="E47" s="111" t="s">
        <v>674</v>
      </c>
      <c r="F47" s="111" t="s">
        <v>675</v>
      </c>
      <c r="G47" s="111" t="s">
        <v>374</v>
      </c>
      <c r="H47" s="111" t="s">
        <v>588</v>
      </c>
    </row>
    <row r="48" spans="1:8" ht="11.25">
      <c r="A48" s="109" t="s">
        <v>71</v>
      </c>
      <c r="B48" s="111" t="s">
        <v>202</v>
      </c>
      <c r="C48" s="111" t="s">
        <v>969</v>
      </c>
      <c r="D48" s="111" t="s">
        <v>970</v>
      </c>
      <c r="E48" s="111" t="s">
        <v>681</v>
      </c>
      <c r="F48" s="111" t="s">
        <v>682</v>
      </c>
      <c r="G48" s="111" t="s">
        <v>374</v>
      </c>
      <c r="H48" s="111" t="s">
        <v>588</v>
      </c>
    </row>
    <row r="49" spans="1:8" ht="11.25">
      <c r="A49" s="109" t="s">
        <v>72</v>
      </c>
      <c r="B49" s="111" t="s">
        <v>202</v>
      </c>
      <c r="C49" s="111" t="s">
        <v>973</v>
      </c>
      <c r="D49" s="111" t="s">
        <v>974</v>
      </c>
      <c r="E49" s="111" t="s">
        <v>714</v>
      </c>
      <c r="F49" s="111" t="s">
        <v>715</v>
      </c>
      <c r="G49" s="111" t="s">
        <v>374</v>
      </c>
      <c r="H49" s="111" t="s">
        <v>588</v>
      </c>
    </row>
    <row r="50" spans="1:8" ht="11.25">
      <c r="A50" s="109" t="s">
        <v>73</v>
      </c>
      <c r="B50" s="111" t="s">
        <v>202</v>
      </c>
      <c r="C50" s="111" t="s">
        <v>979</v>
      </c>
      <c r="D50" s="111" t="s">
        <v>980</v>
      </c>
      <c r="E50" s="111" t="s">
        <v>738</v>
      </c>
      <c r="F50" s="111" t="s">
        <v>739</v>
      </c>
      <c r="G50" s="111" t="s">
        <v>374</v>
      </c>
      <c r="H50" s="111" t="s">
        <v>588</v>
      </c>
    </row>
    <row r="51" spans="1:8" ht="11.25">
      <c r="A51" s="109" t="s">
        <v>74</v>
      </c>
      <c r="B51" s="111" t="s">
        <v>593</v>
      </c>
      <c r="C51" s="111" t="s">
        <v>223</v>
      </c>
      <c r="D51" s="111" t="s">
        <v>986</v>
      </c>
      <c r="E51" s="111" t="s">
        <v>615</v>
      </c>
      <c r="F51" s="111" t="s">
        <v>616</v>
      </c>
      <c r="G51" s="111" t="s">
        <v>380</v>
      </c>
      <c r="H51" s="111" t="s">
        <v>588</v>
      </c>
    </row>
    <row r="52" spans="1:8" ht="11.25">
      <c r="A52" s="109" t="s">
        <v>75</v>
      </c>
      <c r="B52" s="111" t="s">
        <v>593</v>
      </c>
      <c r="C52" s="111" t="s">
        <v>1000</v>
      </c>
      <c r="D52" s="111" t="s">
        <v>1001</v>
      </c>
      <c r="E52" s="111" t="s">
        <v>769</v>
      </c>
      <c r="F52" s="111" t="s">
        <v>770</v>
      </c>
      <c r="G52" s="111" t="s">
        <v>380</v>
      </c>
      <c r="H52" s="111" t="s">
        <v>588</v>
      </c>
    </row>
    <row r="53" spans="1:8" ht="11.25">
      <c r="A53" s="109" t="s">
        <v>76</v>
      </c>
      <c r="B53" s="111" t="s">
        <v>593</v>
      </c>
      <c r="C53" s="111" t="s">
        <v>1002</v>
      </c>
      <c r="D53" s="111" t="s">
        <v>1003</v>
      </c>
      <c r="E53" s="111" t="s">
        <v>773</v>
      </c>
      <c r="F53" s="111" t="s">
        <v>774</v>
      </c>
      <c r="G53" s="111" t="s">
        <v>380</v>
      </c>
      <c r="H53" s="111" t="s">
        <v>588</v>
      </c>
    </row>
    <row r="54" spans="1:8" ht="11.25">
      <c r="A54" s="109" t="s">
        <v>77</v>
      </c>
      <c r="B54" s="111" t="s">
        <v>593</v>
      </c>
      <c r="C54" s="111" t="s">
        <v>1004</v>
      </c>
      <c r="D54" s="111" t="s">
        <v>1005</v>
      </c>
      <c r="E54" s="111" t="s">
        <v>782</v>
      </c>
      <c r="F54" s="111" t="s">
        <v>783</v>
      </c>
      <c r="G54" s="111" t="s">
        <v>380</v>
      </c>
      <c r="H54" s="111" t="s">
        <v>588</v>
      </c>
    </row>
    <row r="55" spans="1:8" ht="11.25">
      <c r="A55" s="109" t="s">
        <v>78</v>
      </c>
      <c r="B55" s="111" t="s">
        <v>301</v>
      </c>
      <c r="C55" s="111" t="s">
        <v>1014</v>
      </c>
      <c r="D55" s="111" t="s">
        <v>1015</v>
      </c>
      <c r="E55" s="111" t="s">
        <v>351</v>
      </c>
      <c r="F55" s="111" t="s">
        <v>352</v>
      </c>
      <c r="G55" s="111" t="s">
        <v>353</v>
      </c>
      <c r="H55" s="111" t="s">
        <v>588</v>
      </c>
    </row>
    <row r="56" spans="1:8" ht="11.25">
      <c r="A56" s="109" t="s">
        <v>79</v>
      </c>
      <c r="B56" s="111" t="s">
        <v>301</v>
      </c>
      <c r="C56" s="111" t="s">
        <v>1014</v>
      </c>
      <c r="D56" s="111" t="s">
        <v>1015</v>
      </c>
      <c r="E56" s="111" t="s">
        <v>231</v>
      </c>
      <c r="F56" s="111" t="s">
        <v>232</v>
      </c>
      <c r="G56" s="111" t="s">
        <v>353</v>
      </c>
      <c r="H56" s="111" t="s">
        <v>587</v>
      </c>
    </row>
    <row r="57" spans="1:8" ht="11.25">
      <c r="A57" s="109" t="s">
        <v>80</v>
      </c>
      <c r="B57" s="111" t="s">
        <v>303</v>
      </c>
      <c r="C57" s="111" t="s">
        <v>1028</v>
      </c>
      <c r="D57" s="111" t="s">
        <v>1029</v>
      </c>
      <c r="E57" s="111" t="s">
        <v>683</v>
      </c>
      <c r="F57" s="111" t="s">
        <v>684</v>
      </c>
      <c r="G57" s="111" t="s">
        <v>345</v>
      </c>
      <c r="H57" s="111" t="s">
        <v>588</v>
      </c>
    </row>
    <row r="58" spans="1:8" ht="11.25">
      <c r="A58" s="109" t="s">
        <v>81</v>
      </c>
      <c r="B58" s="111" t="s">
        <v>305</v>
      </c>
      <c r="C58" s="111" t="s">
        <v>294</v>
      </c>
      <c r="D58" s="111" t="s">
        <v>1040</v>
      </c>
      <c r="E58" s="111" t="s">
        <v>148</v>
      </c>
      <c r="F58" s="111" t="s">
        <v>341</v>
      </c>
      <c r="G58" s="111" t="s">
        <v>342</v>
      </c>
      <c r="H58" s="111" t="s">
        <v>588</v>
      </c>
    </row>
    <row r="59" spans="1:8" ht="11.25">
      <c r="A59" s="109" t="s">
        <v>82</v>
      </c>
      <c r="B59" s="111" t="s">
        <v>305</v>
      </c>
      <c r="C59" s="111" t="s">
        <v>333</v>
      </c>
      <c r="D59" s="111" t="s">
        <v>1046</v>
      </c>
      <c r="E59" s="111" t="s">
        <v>724</v>
      </c>
      <c r="F59" s="111" t="s">
        <v>725</v>
      </c>
      <c r="G59" s="111" t="s">
        <v>342</v>
      </c>
      <c r="H59" s="111" t="s">
        <v>588</v>
      </c>
    </row>
    <row r="60" spans="1:8" ht="11.25">
      <c r="A60" s="109" t="s">
        <v>83</v>
      </c>
      <c r="B60" s="111" t="s">
        <v>295</v>
      </c>
      <c r="C60" s="111" t="s">
        <v>1060</v>
      </c>
      <c r="D60" s="111" t="s">
        <v>1061</v>
      </c>
      <c r="E60" s="111" t="s">
        <v>694</v>
      </c>
      <c r="F60" s="111" t="s">
        <v>695</v>
      </c>
      <c r="G60" s="111" t="s">
        <v>443</v>
      </c>
      <c r="H60" s="111" t="s">
        <v>588</v>
      </c>
    </row>
    <row r="61" spans="1:8" ht="11.25">
      <c r="A61" s="109" t="s">
        <v>84</v>
      </c>
      <c r="B61" s="111" t="s">
        <v>295</v>
      </c>
      <c r="C61" s="111" t="s">
        <v>296</v>
      </c>
      <c r="D61" s="111" t="s">
        <v>1065</v>
      </c>
      <c r="E61" s="111" t="s">
        <v>597</v>
      </c>
      <c r="F61" s="111" t="s">
        <v>775</v>
      </c>
      <c r="G61" s="111" t="s">
        <v>355</v>
      </c>
      <c r="H61" s="111" t="s">
        <v>588</v>
      </c>
    </row>
    <row r="62" spans="1:8" ht="11.25">
      <c r="A62" s="109" t="s">
        <v>85</v>
      </c>
      <c r="B62" s="111" t="s">
        <v>295</v>
      </c>
      <c r="C62" s="111" t="s">
        <v>296</v>
      </c>
      <c r="D62" s="111" t="s">
        <v>1065</v>
      </c>
      <c r="E62" s="111" t="s">
        <v>776</v>
      </c>
      <c r="F62" s="111" t="s">
        <v>777</v>
      </c>
      <c r="G62" s="111" t="s">
        <v>355</v>
      </c>
      <c r="H62" s="111" t="s">
        <v>588</v>
      </c>
    </row>
    <row r="63" spans="1:8" ht="11.25">
      <c r="A63" s="109" t="s">
        <v>86</v>
      </c>
      <c r="B63" s="111" t="s">
        <v>307</v>
      </c>
      <c r="C63" s="111" t="s">
        <v>1070</v>
      </c>
      <c r="D63" s="111" t="s">
        <v>1071</v>
      </c>
      <c r="E63" s="111" t="s">
        <v>597</v>
      </c>
      <c r="F63" s="111" t="s">
        <v>720</v>
      </c>
      <c r="G63" s="111" t="s">
        <v>345</v>
      </c>
      <c r="H63" s="111" t="s">
        <v>588</v>
      </c>
    </row>
    <row r="64" spans="1:8" ht="11.25">
      <c r="A64" s="109" t="s">
        <v>87</v>
      </c>
      <c r="B64" s="111" t="s">
        <v>307</v>
      </c>
      <c r="C64" s="111" t="s">
        <v>1072</v>
      </c>
      <c r="D64" s="111" t="s">
        <v>1073</v>
      </c>
      <c r="E64" s="111" t="s">
        <v>721</v>
      </c>
      <c r="F64" s="111" t="s">
        <v>722</v>
      </c>
      <c r="G64" s="111" t="s">
        <v>331</v>
      </c>
      <c r="H64" s="111" t="s">
        <v>588</v>
      </c>
    </row>
    <row r="65" spans="1:8" ht="11.25">
      <c r="A65" s="109" t="s">
        <v>88</v>
      </c>
      <c r="B65" s="111" t="s">
        <v>307</v>
      </c>
      <c r="C65" s="111" t="s">
        <v>1072</v>
      </c>
      <c r="D65" s="111" t="s">
        <v>1073</v>
      </c>
      <c r="E65" s="111" t="s">
        <v>332</v>
      </c>
      <c r="F65" s="111" t="s">
        <v>723</v>
      </c>
      <c r="G65" s="111" t="s">
        <v>331</v>
      </c>
      <c r="H65" s="111" t="s">
        <v>588</v>
      </c>
    </row>
    <row r="66" spans="1:8" ht="11.25">
      <c r="A66" s="109" t="s">
        <v>89</v>
      </c>
      <c r="B66" s="111" t="s">
        <v>307</v>
      </c>
      <c r="C66" s="111" t="s">
        <v>297</v>
      </c>
      <c r="D66" s="111" t="s">
        <v>1076</v>
      </c>
      <c r="E66" s="111" t="s">
        <v>780</v>
      </c>
      <c r="F66" s="111" t="s">
        <v>781</v>
      </c>
      <c r="G66" s="111" t="s">
        <v>331</v>
      </c>
      <c r="H66" s="111" t="s">
        <v>588</v>
      </c>
    </row>
    <row r="67" spans="1:8" ht="11.25">
      <c r="A67" s="109" t="s">
        <v>90</v>
      </c>
      <c r="B67" s="111" t="s">
        <v>307</v>
      </c>
      <c r="C67" s="111" t="s">
        <v>297</v>
      </c>
      <c r="D67" s="111" t="s">
        <v>1076</v>
      </c>
      <c r="E67" s="111" t="s">
        <v>356</v>
      </c>
      <c r="F67" s="111" t="s">
        <v>357</v>
      </c>
      <c r="G67" s="111" t="s">
        <v>393</v>
      </c>
      <c r="H67" s="111" t="s">
        <v>588</v>
      </c>
    </row>
    <row r="68" spans="1:8" ht="11.25">
      <c r="A68" s="109" t="s">
        <v>91</v>
      </c>
      <c r="B68" s="111" t="s">
        <v>309</v>
      </c>
      <c r="C68" s="111" t="s">
        <v>1089</v>
      </c>
      <c r="D68" s="111" t="s">
        <v>1090</v>
      </c>
      <c r="E68" s="111" t="s">
        <v>299</v>
      </c>
      <c r="F68" s="111" t="s">
        <v>300</v>
      </c>
      <c r="G68" s="111" t="s">
        <v>362</v>
      </c>
      <c r="H68" s="111" t="s">
        <v>587</v>
      </c>
    </row>
    <row r="69" spans="1:8" ht="11.25">
      <c r="A69" s="109" t="s">
        <v>92</v>
      </c>
      <c r="B69" s="111" t="s">
        <v>309</v>
      </c>
      <c r="C69" s="111" t="s">
        <v>1089</v>
      </c>
      <c r="D69" s="111" t="s">
        <v>1090</v>
      </c>
      <c r="E69" s="111" t="s">
        <v>784</v>
      </c>
      <c r="F69" s="111" t="s">
        <v>785</v>
      </c>
      <c r="G69" s="111" t="s">
        <v>786</v>
      </c>
      <c r="H69" s="111" t="s">
        <v>587</v>
      </c>
    </row>
    <row r="70" spans="1:8" ht="11.25">
      <c r="A70" s="109" t="s">
        <v>93</v>
      </c>
      <c r="B70" s="111" t="s">
        <v>311</v>
      </c>
      <c r="C70" s="111" t="s">
        <v>1093</v>
      </c>
      <c r="D70" s="111" t="s">
        <v>1094</v>
      </c>
      <c r="E70" s="111" t="s">
        <v>698</v>
      </c>
      <c r="F70" s="111" t="s">
        <v>699</v>
      </c>
      <c r="G70" s="111" t="s">
        <v>393</v>
      </c>
      <c r="H70" s="111" t="s">
        <v>588</v>
      </c>
    </row>
    <row r="71" spans="1:8" ht="11.25">
      <c r="A71" s="109" t="s">
        <v>94</v>
      </c>
      <c r="B71" s="111" t="s">
        <v>311</v>
      </c>
      <c r="C71" s="111" t="s">
        <v>1093</v>
      </c>
      <c r="D71" s="111" t="s">
        <v>1094</v>
      </c>
      <c r="E71" s="111" t="s">
        <v>314</v>
      </c>
      <c r="F71" s="111" t="s">
        <v>315</v>
      </c>
      <c r="G71" s="111" t="s">
        <v>393</v>
      </c>
      <c r="H71" s="111" t="s">
        <v>587</v>
      </c>
    </row>
    <row r="72" spans="1:8" ht="11.25">
      <c r="A72" s="109" t="s">
        <v>95</v>
      </c>
      <c r="B72" s="111" t="s">
        <v>311</v>
      </c>
      <c r="C72" s="111" t="s">
        <v>1095</v>
      </c>
      <c r="D72" s="111" t="s">
        <v>1096</v>
      </c>
      <c r="E72" s="111" t="s">
        <v>705</v>
      </c>
      <c r="F72" s="111" t="s">
        <v>706</v>
      </c>
      <c r="G72" s="111" t="s">
        <v>707</v>
      </c>
      <c r="H72" s="111" t="s">
        <v>588</v>
      </c>
    </row>
    <row r="73" spans="1:8" ht="11.25">
      <c r="A73" s="109" t="s">
        <v>96</v>
      </c>
      <c r="B73" s="111" t="s">
        <v>311</v>
      </c>
      <c r="C73" s="111" t="s">
        <v>337</v>
      </c>
      <c r="D73" s="111" t="s">
        <v>1098</v>
      </c>
      <c r="E73" s="111" t="s">
        <v>734</v>
      </c>
      <c r="F73" s="111" t="s">
        <v>735</v>
      </c>
      <c r="G73" s="111" t="s">
        <v>393</v>
      </c>
      <c r="H73" s="111" t="s">
        <v>588</v>
      </c>
    </row>
    <row r="74" spans="1:8" ht="11.25">
      <c r="A74" s="109" t="s">
        <v>97</v>
      </c>
      <c r="B74" s="111" t="s">
        <v>311</v>
      </c>
      <c r="C74" s="111" t="s">
        <v>1099</v>
      </c>
      <c r="D74" s="111" t="s">
        <v>1100</v>
      </c>
      <c r="E74" s="111" t="s">
        <v>726</v>
      </c>
      <c r="F74" s="111" t="s">
        <v>727</v>
      </c>
      <c r="G74" s="111" t="s">
        <v>393</v>
      </c>
      <c r="H74" s="111" t="s">
        <v>588</v>
      </c>
    </row>
    <row r="75" spans="1:8" ht="11.25">
      <c r="A75" s="109" t="s">
        <v>98</v>
      </c>
      <c r="B75" s="111" t="s">
        <v>311</v>
      </c>
      <c r="C75" s="111" t="s">
        <v>1101</v>
      </c>
      <c r="D75" s="111" t="s">
        <v>1102</v>
      </c>
      <c r="E75" s="111" t="s">
        <v>778</v>
      </c>
      <c r="F75" s="111" t="s">
        <v>779</v>
      </c>
      <c r="G75" s="111" t="s">
        <v>393</v>
      </c>
      <c r="H75" s="111" t="s">
        <v>588</v>
      </c>
    </row>
    <row r="76" spans="1:8" ht="11.25">
      <c r="A76" s="109" t="s">
        <v>99</v>
      </c>
      <c r="B76" s="111" t="s">
        <v>311</v>
      </c>
      <c r="C76" s="111" t="s">
        <v>1103</v>
      </c>
      <c r="D76" s="111" t="s">
        <v>1104</v>
      </c>
      <c r="E76" s="111" t="s">
        <v>728</v>
      </c>
      <c r="F76" s="111" t="s">
        <v>729</v>
      </c>
      <c r="G76" s="111" t="s">
        <v>393</v>
      </c>
      <c r="H76" s="111" t="s">
        <v>588</v>
      </c>
    </row>
    <row r="77" spans="1:8" ht="11.25">
      <c r="A77" s="109" t="s">
        <v>100</v>
      </c>
      <c r="B77" s="111" t="s">
        <v>311</v>
      </c>
      <c r="C77" s="111" t="s">
        <v>1105</v>
      </c>
      <c r="D77" s="111" t="s">
        <v>1106</v>
      </c>
      <c r="E77" s="111" t="s">
        <v>787</v>
      </c>
      <c r="F77" s="111" t="s">
        <v>788</v>
      </c>
      <c r="G77" s="111" t="s">
        <v>393</v>
      </c>
      <c r="H77" s="111" t="s">
        <v>588</v>
      </c>
    </row>
    <row r="78" spans="1:8" ht="11.25">
      <c r="A78" s="109" t="s">
        <v>101</v>
      </c>
      <c r="B78" s="111" t="s">
        <v>548</v>
      </c>
      <c r="C78" s="111" t="s">
        <v>1110</v>
      </c>
      <c r="D78" s="111" t="s">
        <v>1111</v>
      </c>
      <c r="E78" s="111" t="s">
        <v>703</v>
      </c>
      <c r="F78" s="111" t="s">
        <v>704</v>
      </c>
      <c r="G78" s="111" t="s">
        <v>316</v>
      </c>
      <c r="H78" s="111" t="s">
        <v>587</v>
      </c>
    </row>
    <row r="79" spans="1:8" ht="11.25">
      <c r="A79" s="109" t="s">
        <v>102</v>
      </c>
      <c r="B79" s="111" t="s">
        <v>548</v>
      </c>
      <c r="C79" s="111" t="s">
        <v>1058</v>
      </c>
      <c r="D79" s="111" t="s">
        <v>1059</v>
      </c>
      <c r="E79" s="111" t="s">
        <v>149</v>
      </c>
      <c r="F79" s="111" t="s">
        <v>349</v>
      </c>
      <c r="G79" s="111" t="s">
        <v>350</v>
      </c>
      <c r="H79" s="111" t="s">
        <v>588</v>
      </c>
    </row>
    <row r="80" spans="1:8" ht="11.25">
      <c r="A80" s="109" t="s">
        <v>103</v>
      </c>
      <c r="B80" s="111" t="s">
        <v>548</v>
      </c>
      <c r="C80" s="111" t="s">
        <v>1058</v>
      </c>
      <c r="D80" s="111" t="s">
        <v>1059</v>
      </c>
      <c r="E80" s="111" t="s">
        <v>594</v>
      </c>
      <c r="F80" s="111" t="s">
        <v>789</v>
      </c>
      <c r="G80" s="111" t="s">
        <v>350</v>
      </c>
      <c r="H80" s="111" t="s">
        <v>588</v>
      </c>
    </row>
    <row r="81" spans="1:8" ht="11.25">
      <c r="A81" s="109" t="s">
        <v>104</v>
      </c>
      <c r="B81" s="111" t="s">
        <v>548</v>
      </c>
      <c r="C81" s="111" t="s">
        <v>1058</v>
      </c>
      <c r="D81" s="111" t="s">
        <v>1059</v>
      </c>
      <c r="E81" s="111" t="s">
        <v>365</v>
      </c>
      <c r="F81" s="111" t="s">
        <v>405</v>
      </c>
      <c r="G81" s="111" t="s">
        <v>350</v>
      </c>
      <c r="H81" s="111" t="s">
        <v>588</v>
      </c>
    </row>
    <row r="82" spans="1:8" ht="11.25">
      <c r="A82" s="109" t="s">
        <v>105</v>
      </c>
      <c r="B82" s="111" t="s">
        <v>551</v>
      </c>
      <c r="C82" s="111" t="s">
        <v>153</v>
      </c>
      <c r="D82" s="111" t="s">
        <v>154</v>
      </c>
      <c r="E82" s="111" t="s">
        <v>427</v>
      </c>
      <c r="F82" s="111" t="s">
        <v>444</v>
      </c>
      <c r="G82" s="111" t="s">
        <v>393</v>
      </c>
      <c r="H82" s="111" t="s">
        <v>588</v>
      </c>
    </row>
    <row r="83" spans="1:8" ht="11.25">
      <c r="A83" s="109" t="s">
        <v>106</v>
      </c>
      <c r="B83" s="111" t="s">
        <v>551</v>
      </c>
      <c r="C83" s="111" t="s">
        <v>850</v>
      </c>
      <c r="D83" s="111" t="s">
        <v>396</v>
      </c>
      <c r="E83" s="111" t="s">
        <v>150</v>
      </c>
      <c r="F83" s="111" t="s">
        <v>151</v>
      </c>
      <c r="G83" s="111" t="s">
        <v>397</v>
      </c>
      <c r="H83" s="111" t="s">
        <v>588</v>
      </c>
    </row>
    <row r="84" spans="1:8" ht="11.25">
      <c r="A84" s="109" t="s">
        <v>107</v>
      </c>
      <c r="B84" s="111" t="s">
        <v>551</v>
      </c>
      <c r="C84" s="111" t="s">
        <v>851</v>
      </c>
      <c r="D84" s="111" t="s">
        <v>379</v>
      </c>
      <c r="E84" s="111" t="s">
        <v>152</v>
      </c>
      <c r="F84" s="111" t="s">
        <v>612</v>
      </c>
      <c r="G84" s="111" t="s">
        <v>380</v>
      </c>
      <c r="H84" s="111" t="s">
        <v>587</v>
      </c>
    </row>
    <row r="85" spans="1:8" ht="11.25">
      <c r="A85" s="109" t="s">
        <v>108</v>
      </c>
      <c r="B85" s="111" t="s">
        <v>551</v>
      </c>
      <c r="C85" s="111" t="s">
        <v>398</v>
      </c>
      <c r="D85" s="111" t="s">
        <v>399</v>
      </c>
      <c r="E85" s="111" t="s">
        <v>652</v>
      </c>
      <c r="F85" s="111" t="s">
        <v>653</v>
      </c>
      <c r="G85" s="111" t="s">
        <v>400</v>
      </c>
      <c r="H85" s="111" t="s">
        <v>588</v>
      </c>
    </row>
    <row r="86" spans="1:8" ht="11.25">
      <c r="A86" s="109" t="s">
        <v>109</v>
      </c>
      <c r="B86" s="111" t="s">
        <v>551</v>
      </c>
      <c r="C86" s="111" t="s">
        <v>551</v>
      </c>
      <c r="D86" s="111" t="s">
        <v>551</v>
      </c>
      <c r="E86" s="111" t="s">
        <v>630</v>
      </c>
      <c r="F86" s="111" t="s">
        <v>631</v>
      </c>
      <c r="G86" s="111" t="s">
        <v>393</v>
      </c>
      <c r="H86" s="111" t="s">
        <v>588</v>
      </c>
    </row>
    <row r="87" spans="1:8" ht="11.25">
      <c r="A87" s="109" t="s">
        <v>110</v>
      </c>
      <c r="B87" s="111" t="s">
        <v>551</v>
      </c>
      <c r="C87" s="111" t="s">
        <v>551</v>
      </c>
      <c r="D87" s="111" t="s">
        <v>551</v>
      </c>
      <c r="E87" s="111" t="s">
        <v>630</v>
      </c>
      <c r="F87" s="111" t="s">
        <v>631</v>
      </c>
      <c r="G87" s="111" t="s">
        <v>430</v>
      </c>
      <c r="H87" s="111" t="s">
        <v>588</v>
      </c>
    </row>
    <row r="88" spans="1:8" ht="11.25">
      <c r="A88" s="109" t="s">
        <v>111</v>
      </c>
      <c r="B88" s="111" t="s">
        <v>551</v>
      </c>
      <c r="C88" s="111" t="s">
        <v>551</v>
      </c>
      <c r="D88" s="111" t="s">
        <v>551</v>
      </c>
      <c r="E88" s="111" t="s">
        <v>636</v>
      </c>
      <c r="F88" s="111" t="s">
        <v>435</v>
      </c>
      <c r="G88" s="111" t="s">
        <v>637</v>
      </c>
      <c r="H88" s="111" t="s">
        <v>588</v>
      </c>
    </row>
    <row r="89" spans="1:8" ht="11.25">
      <c r="A89" s="109" t="s">
        <v>112</v>
      </c>
      <c r="B89" s="111" t="s">
        <v>551</v>
      </c>
      <c r="C89" s="111" t="s">
        <v>551</v>
      </c>
      <c r="D89" s="111" t="s">
        <v>551</v>
      </c>
      <c r="E89" s="111" t="s">
        <v>638</v>
      </c>
      <c r="F89" s="111" t="s">
        <v>639</v>
      </c>
      <c r="G89" s="111" t="s">
        <v>438</v>
      </c>
      <c r="H89" s="111" t="s">
        <v>588</v>
      </c>
    </row>
    <row r="90" spans="1:8" ht="11.25">
      <c r="A90" s="109" t="s">
        <v>113</v>
      </c>
      <c r="B90" s="111" t="s">
        <v>551</v>
      </c>
      <c r="C90" s="111" t="s">
        <v>551</v>
      </c>
      <c r="D90" s="111" t="s">
        <v>551</v>
      </c>
      <c r="E90" s="111" t="s">
        <v>648</v>
      </c>
      <c r="F90" s="111" t="s">
        <v>649</v>
      </c>
      <c r="G90" s="111" t="s">
        <v>400</v>
      </c>
      <c r="H90" s="111" t="s">
        <v>588</v>
      </c>
    </row>
    <row r="91" spans="1:8" ht="11.25">
      <c r="A91" s="109" t="s">
        <v>114</v>
      </c>
      <c r="B91" s="111" t="s">
        <v>551</v>
      </c>
      <c r="C91" s="111" t="s">
        <v>551</v>
      </c>
      <c r="D91" s="111" t="s">
        <v>551</v>
      </c>
      <c r="E91" s="111" t="s">
        <v>650</v>
      </c>
      <c r="F91" s="111" t="s">
        <v>651</v>
      </c>
      <c r="G91" s="111" t="s">
        <v>400</v>
      </c>
      <c r="H91" s="111" t="s">
        <v>588</v>
      </c>
    </row>
    <row r="92" spans="1:8" ht="11.25">
      <c r="A92" s="109" t="s">
        <v>115</v>
      </c>
      <c r="B92" s="111" t="s">
        <v>551</v>
      </c>
      <c r="C92" s="111" t="s">
        <v>551</v>
      </c>
      <c r="D92" s="111" t="s">
        <v>551</v>
      </c>
      <c r="E92" s="111" t="s">
        <v>610</v>
      </c>
      <c r="F92" s="111" t="s">
        <v>611</v>
      </c>
      <c r="G92" s="111" t="s">
        <v>380</v>
      </c>
      <c r="H92" s="111" t="s">
        <v>588</v>
      </c>
    </row>
    <row r="93" spans="1:8" ht="11.25">
      <c r="A93" s="109" t="s">
        <v>116</v>
      </c>
      <c r="B93" s="111" t="s">
        <v>551</v>
      </c>
      <c r="C93" s="111" t="s">
        <v>551</v>
      </c>
      <c r="D93" s="111" t="s">
        <v>551</v>
      </c>
      <c r="E93" s="111" t="s">
        <v>385</v>
      </c>
      <c r="F93" s="111" t="s">
        <v>386</v>
      </c>
      <c r="G93" s="111" t="s">
        <v>338</v>
      </c>
      <c r="H93" s="111" t="s">
        <v>588</v>
      </c>
    </row>
    <row r="94" spans="1:8" ht="11.25">
      <c r="A94" s="109" t="s">
        <v>117</v>
      </c>
      <c r="B94" s="111" t="s">
        <v>551</v>
      </c>
      <c r="C94" s="111" t="s">
        <v>551</v>
      </c>
      <c r="D94" s="111" t="s">
        <v>551</v>
      </c>
      <c r="E94" s="111" t="s">
        <v>632</v>
      </c>
      <c r="F94" s="111" t="s">
        <v>633</v>
      </c>
      <c r="G94" s="111" t="s">
        <v>403</v>
      </c>
      <c r="H94" s="111" t="s">
        <v>588</v>
      </c>
    </row>
    <row r="95" spans="1:8" ht="11.25">
      <c r="A95" s="109" t="s">
        <v>118</v>
      </c>
      <c r="B95" s="111" t="s">
        <v>551</v>
      </c>
      <c r="C95" s="111" t="s">
        <v>551</v>
      </c>
      <c r="D95" s="111" t="s">
        <v>551</v>
      </c>
      <c r="E95" s="111" t="s">
        <v>606</v>
      </c>
      <c r="F95" s="111" t="s">
        <v>607</v>
      </c>
      <c r="G95" s="111" t="s">
        <v>406</v>
      </c>
      <c r="H95" s="111" t="s">
        <v>587</v>
      </c>
    </row>
    <row r="96" spans="1:8" ht="11.25">
      <c r="A96" s="109" t="s">
        <v>119</v>
      </c>
      <c r="B96" s="111" t="s">
        <v>551</v>
      </c>
      <c r="C96" s="111" t="s">
        <v>551</v>
      </c>
      <c r="D96" s="111" t="s">
        <v>551</v>
      </c>
      <c r="E96" s="111" t="s">
        <v>644</v>
      </c>
      <c r="F96" s="111" t="s">
        <v>394</v>
      </c>
      <c r="G96" s="111" t="s">
        <v>393</v>
      </c>
      <c r="H96" s="111" t="s">
        <v>588</v>
      </c>
    </row>
    <row r="97" spans="1:8" ht="11.25">
      <c r="A97" s="109" t="s">
        <v>120</v>
      </c>
      <c r="B97" s="111" t="s">
        <v>551</v>
      </c>
      <c r="C97" s="111" t="s">
        <v>551</v>
      </c>
      <c r="D97" s="111" t="s">
        <v>551</v>
      </c>
      <c r="E97" s="111" t="s">
        <v>491</v>
      </c>
      <c r="F97" s="111" t="s">
        <v>444</v>
      </c>
      <c r="G97" s="111" t="s">
        <v>404</v>
      </c>
      <c r="H97" s="111" t="s">
        <v>588</v>
      </c>
    </row>
    <row r="98" spans="1:8" ht="11.25">
      <c r="A98" s="109" t="s">
        <v>121</v>
      </c>
      <c r="B98" s="111" t="s">
        <v>551</v>
      </c>
      <c r="C98" s="111" t="s">
        <v>551</v>
      </c>
      <c r="D98" s="111" t="s">
        <v>551</v>
      </c>
      <c r="E98" s="111" t="s">
        <v>594</v>
      </c>
      <c r="F98" s="111" t="s">
        <v>645</v>
      </c>
      <c r="G98" s="111" t="s">
        <v>397</v>
      </c>
      <c r="H98" s="111" t="s">
        <v>588</v>
      </c>
    </row>
    <row r="99" spans="1:8" ht="11.25">
      <c r="A99" s="109" t="s">
        <v>122</v>
      </c>
      <c r="B99" s="111" t="s">
        <v>551</v>
      </c>
      <c r="C99" s="111" t="s">
        <v>551</v>
      </c>
      <c r="D99" s="111" t="s">
        <v>551</v>
      </c>
      <c r="E99" s="111" t="s">
        <v>634</v>
      </c>
      <c r="F99" s="111" t="s">
        <v>635</v>
      </c>
      <c r="G99" s="111" t="s">
        <v>330</v>
      </c>
      <c r="H99" s="111" t="s">
        <v>587</v>
      </c>
    </row>
    <row r="100" spans="1:8" ht="11.25">
      <c r="A100" s="109" t="s">
        <v>123</v>
      </c>
      <c r="B100" s="111" t="s">
        <v>551</v>
      </c>
      <c r="C100" s="111" t="s">
        <v>551</v>
      </c>
      <c r="D100" s="111" t="s">
        <v>551</v>
      </c>
      <c r="E100" s="111" t="s">
        <v>640</v>
      </c>
      <c r="F100" s="111" t="s">
        <v>641</v>
      </c>
      <c r="G100" s="111" t="s">
        <v>390</v>
      </c>
      <c r="H100" s="111" t="s">
        <v>587</v>
      </c>
    </row>
    <row r="101" spans="1:8" ht="11.25">
      <c r="A101" s="109" t="s">
        <v>124</v>
      </c>
      <c r="B101" s="111" t="s">
        <v>551</v>
      </c>
      <c r="C101" s="111" t="s">
        <v>551</v>
      </c>
      <c r="D101" s="111" t="s">
        <v>551</v>
      </c>
      <c r="E101" s="111" t="s">
        <v>608</v>
      </c>
      <c r="F101" s="111" t="s">
        <v>609</v>
      </c>
      <c r="G101" s="111" t="s">
        <v>377</v>
      </c>
      <c r="H101" s="111" t="s">
        <v>588</v>
      </c>
    </row>
    <row r="102" spans="1:8" ht="11.25">
      <c r="A102" s="109" t="s">
        <v>125</v>
      </c>
      <c r="B102" s="111" t="s">
        <v>551</v>
      </c>
      <c r="C102" s="111" t="s">
        <v>551</v>
      </c>
      <c r="D102" s="111" t="s">
        <v>551</v>
      </c>
      <c r="E102" s="111" t="s">
        <v>646</v>
      </c>
      <c r="F102" s="111" t="s">
        <v>647</v>
      </c>
      <c r="G102" s="111" t="s">
        <v>397</v>
      </c>
      <c r="H102" s="111" t="s">
        <v>588</v>
      </c>
    </row>
    <row r="103" spans="1:8" ht="11.25">
      <c r="A103" s="109" t="s">
        <v>126</v>
      </c>
      <c r="B103" s="111" t="s">
        <v>551</v>
      </c>
      <c r="C103" s="111" t="s">
        <v>551</v>
      </c>
      <c r="D103" s="111" t="s">
        <v>551</v>
      </c>
      <c r="E103" s="111" t="s">
        <v>381</v>
      </c>
      <c r="F103" s="111" t="s">
        <v>382</v>
      </c>
      <c r="G103" s="111" t="s">
        <v>380</v>
      </c>
      <c r="H103" s="111" t="s">
        <v>588</v>
      </c>
    </row>
    <row r="104" spans="1:8" ht="11.25">
      <c r="A104" s="109" t="s">
        <v>127</v>
      </c>
      <c r="B104" s="111" t="s">
        <v>551</v>
      </c>
      <c r="C104" s="111" t="s">
        <v>551</v>
      </c>
      <c r="D104" s="111" t="s">
        <v>551</v>
      </c>
      <c r="E104" s="111" t="s">
        <v>642</v>
      </c>
      <c r="F104" s="111" t="s">
        <v>643</v>
      </c>
      <c r="G104" s="111" t="s">
        <v>393</v>
      </c>
      <c r="H104" s="111" t="s">
        <v>588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19" customWidth="1"/>
  </cols>
  <sheetData/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I.Vorozhbit</cp:lastModifiedBy>
  <cp:lastPrinted>2013-04-29T06:45:32Z</cp:lastPrinted>
  <dcterms:created xsi:type="dcterms:W3CDTF">2007-06-09T08:43:05Z</dcterms:created>
  <dcterms:modified xsi:type="dcterms:W3CDTF">2013-04-29T20:51:39Z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